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ikk\Desktop\Research Proposal\"/>
    </mc:Choice>
  </mc:AlternateContent>
  <bookViews>
    <workbookView xWindow="-15" yWindow="45" windowWidth="7680" windowHeight="9060" activeTab="6"/>
  </bookViews>
  <sheets>
    <sheet name="Investigator 1" sheetId="6" r:id="rId1"/>
    <sheet name="Investigator 2" sheetId="5" r:id="rId2"/>
    <sheet name="Investigator 3" sheetId="4" r:id="rId3"/>
    <sheet name="Investigator 4" sheetId="1" r:id="rId4"/>
    <sheet name="Investigator 5" sheetId="7" r:id="rId5"/>
    <sheet name="SUMMARY" sheetId="8" r:id="rId6"/>
    <sheet name="Sheet2" sheetId="2" r:id="rId7"/>
  </sheets>
  <calcPr calcId="162913"/>
</workbook>
</file>

<file path=xl/calcChain.xml><?xml version="1.0" encoding="utf-8"?>
<calcChain xmlns="http://schemas.openxmlformats.org/spreadsheetml/2006/main">
  <c r="E20" i="6" l="1"/>
  <c r="I32" i="6" l="1"/>
  <c r="F32" i="6"/>
  <c r="F98" i="6" s="1"/>
  <c r="I33" i="6"/>
  <c r="F33" i="6"/>
  <c r="I34" i="6"/>
  <c r="F34" i="6"/>
  <c r="E22" i="6"/>
  <c r="F22" i="6" s="1"/>
  <c r="Q35" i="6"/>
  <c r="U35" i="6" s="1"/>
  <c r="I35" i="6"/>
  <c r="M35" i="6" s="1"/>
  <c r="V45" i="6"/>
  <c r="R45" i="6"/>
  <c r="N45" i="6"/>
  <c r="J45" i="6"/>
  <c r="F45" i="6"/>
  <c r="V44" i="6"/>
  <c r="R44" i="6"/>
  <c r="N44" i="6"/>
  <c r="J44" i="6"/>
  <c r="F44" i="6"/>
  <c r="X73" i="6"/>
  <c r="F35" i="6"/>
  <c r="X70" i="6"/>
  <c r="F107" i="6"/>
  <c r="F63" i="8"/>
  <c r="E39" i="7"/>
  <c r="E38" i="7"/>
  <c r="E37" i="7"/>
  <c r="E36" i="7"/>
  <c r="E35" i="7"/>
  <c r="E39" i="1"/>
  <c r="E38" i="1"/>
  <c r="E37" i="1"/>
  <c r="E36" i="1"/>
  <c r="E35" i="1"/>
  <c r="E39" i="4"/>
  <c r="E38" i="4"/>
  <c r="E37" i="4"/>
  <c r="E36" i="4"/>
  <c r="E35" i="4"/>
  <c r="T71" i="7"/>
  <c r="P71" i="7"/>
  <c r="L71" i="7"/>
  <c r="H71" i="7"/>
  <c r="D71" i="7"/>
  <c r="T71" i="1"/>
  <c r="P71" i="1"/>
  <c r="L71" i="1"/>
  <c r="H71" i="1"/>
  <c r="D71" i="1"/>
  <c r="T71" i="4"/>
  <c r="P71" i="4"/>
  <c r="L71" i="4"/>
  <c r="H71" i="4"/>
  <c r="D71" i="4"/>
  <c r="H71" i="5"/>
  <c r="H71" i="8"/>
  <c r="J46" i="6"/>
  <c r="I38" i="7"/>
  <c r="I37" i="7"/>
  <c r="I36" i="7"/>
  <c r="I35" i="7"/>
  <c r="E40" i="7"/>
  <c r="F40" i="7" s="1"/>
  <c r="E39" i="5"/>
  <c r="E38" i="5"/>
  <c r="F38" i="5" s="1"/>
  <c r="E37" i="5"/>
  <c r="F37" i="5" s="1"/>
  <c r="E36" i="5"/>
  <c r="E35" i="5"/>
  <c r="I35" i="8"/>
  <c r="E37" i="8"/>
  <c r="E36" i="8"/>
  <c r="E40" i="1"/>
  <c r="F40" i="1" s="1"/>
  <c r="E40" i="4"/>
  <c r="F40" i="4" s="1"/>
  <c r="E32" i="8"/>
  <c r="I32" i="8" s="1"/>
  <c r="M32" i="8" s="1"/>
  <c r="Q32" i="8" s="1"/>
  <c r="U32" i="8" s="1"/>
  <c r="E32" i="7"/>
  <c r="E32" i="1"/>
  <c r="E32" i="4"/>
  <c r="F32" i="4" s="1"/>
  <c r="F89" i="4" s="1"/>
  <c r="E32" i="5"/>
  <c r="F32" i="5" s="1"/>
  <c r="F89" i="5" s="1"/>
  <c r="T71" i="8"/>
  <c r="P71" i="8"/>
  <c r="L71" i="8"/>
  <c r="T71" i="5"/>
  <c r="P71" i="5"/>
  <c r="L71" i="5"/>
  <c r="F103" i="8"/>
  <c r="F102" i="8"/>
  <c r="F101" i="8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7" i="7"/>
  <c r="F96" i="7"/>
  <c r="F95" i="7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7" i="1"/>
  <c r="F96" i="1"/>
  <c r="F95" i="1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7" i="4"/>
  <c r="F96" i="4"/>
  <c r="F95" i="4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7" i="5"/>
  <c r="F96" i="5"/>
  <c r="F95" i="5"/>
  <c r="F118" i="6"/>
  <c r="F117" i="6"/>
  <c r="F119" i="6"/>
  <c r="F116" i="6"/>
  <c r="F115" i="6"/>
  <c r="F114" i="6"/>
  <c r="F113" i="6"/>
  <c r="F112" i="6"/>
  <c r="F111" i="6"/>
  <c r="F110" i="6"/>
  <c r="F109" i="6"/>
  <c r="F120" i="6"/>
  <c r="F121" i="6"/>
  <c r="F105" i="6"/>
  <c r="F106" i="6"/>
  <c r="F104" i="6"/>
  <c r="E10" i="5"/>
  <c r="E10" i="6"/>
  <c r="F10" i="6" s="1"/>
  <c r="E30" i="7"/>
  <c r="E30" i="1"/>
  <c r="E30" i="4"/>
  <c r="E30" i="5"/>
  <c r="E30" i="6"/>
  <c r="E21" i="8"/>
  <c r="E21" i="7"/>
  <c r="E21" i="1"/>
  <c r="E21" i="4"/>
  <c r="E21" i="5"/>
  <c r="F21" i="5"/>
  <c r="Z3" i="6"/>
  <c r="I20" i="6"/>
  <c r="J20" i="6" s="1"/>
  <c r="E11" i="6"/>
  <c r="E12" i="6"/>
  <c r="E13" i="6"/>
  <c r="F13" i="6"/>
  <c r="E14" i="6"/>
  <c r="F14" i="6"/>
  <c r="E15" i="6"/>
  <c r="F15" i="6"/>
  <c r="E16" i="6"/>
  <c r="E17" i="6"/>
  <c r="F17" i="6" s="1"/>
  <c r="I17" i="6"/>
  <c r="J17" i="6" s="1"/>
  <c r="D18" i="6"/>
  <c r="H18" i="6"/>
  <c r="L18" i="6"/>
  <c r="P18" i="6"/>
  <c r="T18" i="6"/>
  <c r="F20" i="6"/>
  <c r="F101" i="6" s="1"/>
  <c r="E24" i="6"/>
  <c r="F24" i="6" s="1"/>
  <c r="E25" i="6"/>
  <c r="F25" i="6" s="1"/>
  <c r="E27" i="6"/>
  <c r="E28" i="6"/>
  <c r="F28" i="6"/>
  <c r="E29" i="6"/>
  <c r="F29" i="6"/>
  <c r="I43" i="6"/>
  <c r="I39" i="7"/>
  <c r="F46" i="6"/>
  <c r="X50" i="6"/>
  <c r="X51" i="6"/>
  <c r="X117" i="6"/>
  <c r="X52" i="6"/>
  <c r="X118" i="6"/>
  <c r="X53" i="6"/>
  <c r="X119" i="6"/>
  <c r="F54" i="6"/>
  <c r="J54" i="6"/>
  <c r="N54" i="6"/>
  <c r="R54" i="6"/>
  <c r="V54" i="6"/>
  <c r="J55" i="6"/>
  <c r="N55" i="6" s="1"/>
  <c r="X58" i="6"/>
  <c r="X111" i="6" s="1"/>
  <c r="X59" i="6"/>
  <c r="X112" i="6" s="1"/>
  <c r="X60" i="6"/>
  <c r="X61" i="6"/>
  <c r="F62" i="6"/>
  <c r="J62" i="6"/>
  <c r="N62" i="6"/>
  <c r="R62" i="6"/>
  <c r="V62" i="6"/>
  <c r="X74" i="6"/>
  <c r="X75" i="6"/>
  <c r="F76" i="6"/>
  <c r="Z3" i="5"/>
  <c r="F10" i="5"/>
  <c r="E11" i="5"/>
  <c r="F11" i="5" s="1"/>
  <c r="E12" i="5"/>
  <c r="E13" i="5"/>
  <c r="F13" i="5"/>
  <c r="E14" i="5"/>
  <c r="E15" i="5"/>
  <c r="F15" i="5" s="1"/>
  <c r="E16" i="5"/>
  <c r="F16" i="5" s="1"/>
  <c r="E17" i="5"/>
  <c r="F17" i="5"/>
  <c r="F87" i="5" s="1"/>
  <c r="D18" i="5"/>
  <c r="H18" i="5"/>
  <c r="L18" i="5"/>
  <c r="P18" i="5"/>
  <c r="T18" i="5"/>
  <c r="E20" i="5"/>
  <c r="F20" i="5" s="1"/>
  <c r="F92" i="5"/>
  <c r="E22" i="5"/>
  <c r="F22" i="5"/>
  <c r="E24" i="5"/>
  <c r="F24" i="5"/>
  <c r="E25" i="5"/>
  <c r="F25" i="5"/>
  <c r="E27" i="5"/>
  <c r="F27" i="5"/>
  <c r="E28" i="5"/>
  <c r="F28" i="5"/>
  <c r="E29" i="5"/>
  <c r="F29" i="5"/>
  <c r="X44" i="5"/>
  <c r="X45" i="5"/>
  <c r="X46" i="5"/>
  <c r="X108" i="5" s="1"/>
  <c r="X47" i="5"/>
  <c r="X109" i="5" s="1"/>
  <c r="F48" i="5"/>
  <c r="J48" i="5"/>
  <c r="N48" i="5"/>
  <c r="R48" i="5"/>
  <c r="V48" i="5"/>
  <c r="X52" i="5"/>
  <c r="X53" i="5"/>
  <c r="X102" i="5" s="1"/>
  <c r="X54" i="5"/>
  <c r="X55" i="5"/>
  <c r="F56" i="5"/>
  <c r="J56" i="5"/>
  <c r="N56" i="5"/>
  <c r="R56" i="5"/>
  <c r="V56" i="5"/>
  <c r="J59" i="5"/>
  <c r="N59" i="5" s="1"/>
  <c r="J60" i="5"/>
  <c r="N60" i="5" s="1"/>
  <c r="R60" i="5" s="1"/>
  <c r="V60" i="5" s="1"/>
  <c r="J61" i="5"/>
  <c r="J62" i="5"/>
  <c r="N62" i="5" s="1"/>
  <c r="R62" i="5"/>
  <c r="V62" i="5" s="1"/>
  <c r="J64" i="5"/>
  <c r="N64" i="5" s="1"/>
  <c r="X65" i="5"/>
  <c r="X110" i="5" s="1"/>
  <c r="X66" i="5"/>
  <c r="F67" i="5"/>
  <c r="D71" i="5"/>
  <c r="Z3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D18" i="4"/>
  <c r="H18" i="4"/>
  <c r="L18" i="4"/>
  <c r="P18" i="4"/>
  <c r="T18" i="4"/>
  <c r="E20" i="4"/>
  <c r="F20" i="4" s="1"/>
  <c r="F38" i="4" s="1"/>
  <c r="F21" i="4"/>
  <c r="E22" i="4"/>
  <c r="F22" i="4"/>
  <c r="E24" i="4"/>
  <c r="F24" i="4" s="1"/>
  <c r="E25" i="4"/>
  <c r="F25" i="4" s="1"/>
  <c r="E27" i="4"/>
  <c r="F27" i="4" s="1"/>
  <c r="E28" i="4"/>
  <c r="F28" i="4" s="1"/>
  <c r="E29" i="4"/>
  <c r="X44" i="4"/>
  <c r="X45" i="4"/>
  <c r="X107" i="4"/>
  <c r="X46" i="4"/>
  <c r="X108" i="4"/>
  <c r="X47" i="4"/>
  <c r="X109" i="4"/>
  <c r="F48" i="4"/>
  <c r="J48" i="4"/>
  <c r="N48" i="4"/>
  <c r="R48" i="4"/>
  <c r="V48" i="4"/>
  <c r="X52" i="4"/>
  <c r="X101" i="4" s="1"/>
  <c r="X53" i="4"/>
  <c r="X54" i="4"/>
  <c r="X55" i="4"/>
  <c r="F56" i="4"/>
  <c r="J56" i="4"/>
  <c r="N56" i="4"/>
  <c r="R56" i="4"/>
  <c r="V56" i="4"/>
  <c r="X65" i="4"/>
  <c r="X66" i="4"/>
  <c r="F67" i="4"/>
  <c r="Z3" i="1"/>
  <c r="E10" i="1"/>
  <c r="F10" i="1"/>
  <c r="E11" i="1"/>
  <c r="E12" i="1"/>
  <c r="F12" i="1" s="1"/>
  <c r="E13" i="1"/>
  <c r="E14" i="1"/>
  <c r="F14" i="1"/>
  <c r="E15" i="1"/>
  <c r="F15" i="1"/>
  <c r="E16" i="1"/>
  <c r="F16" i="1"/>
  <c r="E17" i="1"/>
  <c r="F17" i="1"/>
  <c r="D18" i="1"/>
  <c r="H18" i="1"/>
  <c r="L18" i="1"/>
  <c r="P18" i="1"/>
  <c r="T18" i="1"/>
  <c r="E20" i="1"/>
  <c r="F21" i="1"/>
  <c r="E22" i="1"/>
  <c r="E24" i="1"/>
  <c r="E25" i="1"/>
  <c r="F25" i="1" s="1"/>
  <c r="E27" i="1"/>
  <c r="E28" i="1"/>
  <c r="E29" i="1"/>
  <c r="F29" i="1" s="1"/>
  <c r="X44" i="1"/>
  <c r="X45" i="1"/>
  <c r="X107" i="1" s="1"/>
  <c r="X46" i="1"/>
  <c r="X108" i="1" s="1"/>
  <c r="X47" i="1"/>
  <c r="X109" i="1" s="1"/>
  <c r="F48" i="1"/>
  <c r="J48" i="1"/>
  <c r="N48" i="1"/>
  <c r="R48" i="1"/>
  <c r="V48" i="1"/>
  <c r="X52" i="1"/>
  <c r="X101" i="1"/>
  <c r="X53" i="1"/>
  <c r="X102" i="1"/>
  <c r="X54" i="1"/>
  <c r="X55" i="1"/>
  <c r="F56" i="1"/>
  <c r="J56" i="1"/>
  <c r="N56" i="1"/>
  <c r="R56" i="1"/>
  <c r="V56" i="1"/>
  <c r="X56" i="1"/>
  <c r="X65" i="1"/>
  <c r="X66" i="1"/>
  <c r="F67" i="1"/>
  <c r="Z3" i="7"/>
  <c r="E10" i="7"/>
  <c r="F10" i="7"/>
  <c r="E11" i="7"/>
  <c r="E12" i="7"/>
  <c r="F12" i="7" s="1"/>
  <c r="E13" i="7"/>
  <c r="F13" i="7"/>
  <c r="E14" i="7"/>
  <c r="F14" i="7"/>
  <c r="E15" i="7"/>
  <c r="F15" i="7"/>
  <c r="E16" i="7"/>
  <c r="F16" i="7"/>
  <c r="E17" i="7"/>
  <c r="F17" i="7"/>
  <c r="D18" i="7"/>
  <c r="H18" i="7"/>
  <c r="L18" i="7"/>
  <c r="P18" i="7"/>
  <c r="T18" i="7"/>
  <c r="E20" i="7"/>
  <c r="F21" i="7"/>
  <c r="I21" i="7"/>
  <c r="E22" i="7"/>
  <c r="E24" i="7"/>
  <c r="F24" i="7"/>
  <c r="E25" i="7"/>
  <c r="F25" i="7"/>
  <c r="E27" i="7"/>
  <c r="F27" i="7"/>
  <c r="E28" i="7"/>
  <c r="F28" i="7"/>
  <c r="E29" i="7"/>
  <c r="F29" i="7"/>
  <c r="X44" i="7"/>
  <c r="X106" i="7"/>
  <c r="X45" i="7"/>
  <c r="X107" i="7"/>
  <c r="X46" i="7"/>
  <c r="X108" i="7"/>
  <c r="X47" i="7"/>
  <c r="X109" i="7"/>
  <c r="F48" i="7"/>
  <c r="J48" i="7"/>
  <c r="N48" i="7"/>
  <c r="R48" i="7"/>
  <c r="V48" i="7"/>
  <c r="X48" i="7"/>
  <c r="X52" i="7"/>
  <c r="X101" i="7"/>
  <c r="X53" i="7"/>
  <c r="X102" i="7"/>
  <c r="X54" i="7"/>
  <c r="X55" i="7"/>
  <c r="F56" i="7"/>
  <c r="J56" i="7"/>
  <c r="N56" i="7"/>
  <c r="R56" i="7"/>
  <c r="V56" i="7"/>
  <c r="J59" i="7"/>
  <c r="J62" i="7"/>
  <c r="N62" i="7" s="1"/>
  <c r="R62" i="7"/>
  <c r="X65" i="7"/>
  <c r="X66" i="7"/>
  <c r="F67" i="7"/>
  <c r="Z3" i="8"/>
  <c r="D10" i="8"/>
  <c r="H10" i="8"/>
  <c r="L10" i="8"/>
  <c r="P10" i="8"/>
  <c r="T10" i="8"/>
  <c r="D11" i="8"/>
  <c r="H11" i="8"/>
  <c r="L11" i="8"/>
  <c r="P11" i="8"/>
  <c r="T11" i="8"/>
  <c r="D12" i="8"/>
  <c r="H12" i="8"/>
  <c r="L12" i="8"/>
  <c r="P12" i="8"/>
  <c r="T12" i="8"/>
  <c r="D13" i="8"/>
  <c r="H13" i="8"/>
  <c r="L13" i="8"/>
  <c r="P13" i="8"/>
  <c r="T13" i="8"/>
  <c r="D14" i="8"/>
  <c r="H14" i="8"/>
  <c r="L14" i="8"/>
  <c r="P14" i="8"/>
  <c r="T14" i="8"/>
  <c r="D15" i="8"/>
  <c r="H15" i="8"/>
  <c r="L15" i="8"/>
  <c r="P15" i="8"/>
  <c r="T15" i="8"/>
  <c r="D16" i="8"/>
  <c r="H16" i="8"/>
  <c r="L16" i="8"/>
  <c r="P16" i="8"/>
  <c r="T16" i="8"/>
  <c r="D17" i="8"/>
  <c r="H17" i="8"/>
  <c r="L17" i="8"/>
  <c r="P17" i="8"/>
  <c r="T17" i="8"/>
  <c r="D20" i="8"/>
  <c r="H20" i="8"/>
  <c r="L20" i="8"/>
  <c r="P20" i="8"/>
  <c r="T20" i="8"/>
  <c r="D21" i="8"/>
  <c r="H21" i="8"/>
  <c r="L21" i="8"/>
  <c r="P21" i="8"/>
  <c r="T21" i="8"/>
  <c r="D22" i="8"/>
  <c r="H22" i="8"/>
  <c r="L22" i="8"/>
  <c r="P22" i="8"/>
  <c r="T22" i="8"/>
  <c r="D24" i="8"/>
  <c r="H24" i="8"/>
  <c r="L24" i="8"/>
  <c r="P24" i="8"/>
  <c r="T24" i="8"/>
  <c r="D25" i="8"/>
  <c r="H25" i="8"/>
  <c r="L25" i="8"/>
  <c r="P25" i="8"/>
  <c r="T25" i="8"/>
  <c r="D27" i="8"/>
  <c r="H27" i="8"/>
  <c r="L27" i="8"/>
  <c r="P27" i="8"/>
  <c r="T27" i="8"/>
  <c r="D28" i="8"/>
  <c r="H28" i="8"/>
  <c r="L28" i="8"/>
  <c r="P28" i="8"/>
  <c r="T28" i="8"/>
  <c r="D29" i="8"/>
  <c r="H29" i="8"/>
  <c r="L29" i="8"/>
  <c r="P29" i="8"/>
  <c r="T29" i="8"/>
  <c r="D32" i="8"/>
  <c r="H32" i="8"/>
  <c r="L32" i="8"/>
  <c r="P32" i="8"/>
  <c r="T32" i="8"/>
  <c r="E35" i="8"/>
  <c r="E38" i="8"/>
  <c r="E39" i="8"/>
  <c r="I39" i="8"/>
  <c r="D40" i="8"/>
  <c r="H40" i="8"/>
  <c r="L40" i="8"/>
  <c r="P40" i="8"/>
  <c r="T40" i="8"/>
  <c r="F44" i="8"/>
  <c r="F106" i="8" s="1"/>
  <c r="J44" i="8"/>
  <c r="N44" i="8"/>
  <c r="R44" i="8"/>
  <c r="V44" i="8"/>
  <c r="F45" i="8"/>
  <c r="J45" i="8"/>
  <c r="N45" i="8"/>
  <c r="R45" i="8"/>
  <c r="V45" i="8"/>
  <c r="F46" i="8"/>
  <c r="F108" i="8" s="1"/>
  <c r="J46" i="8"/>
  <c r="N46" i="8"/>
  <c r="R46" i="8"/>
  <c r="V46" i="8"/>
  <c r="F47" i="8"/>
  <c r="J47" i="8"/>
  <c r="N47" i="8"/>
  <c r="R47" i="8"/>
  <c r="V47" i="8"/>
  <c r="F49" i="8"/>
  <c r="F99" i="8" s="1"/>
  <c r="F50" i="8"/>
  <c r="F100" i="8" s="1"/>
  <c r="X52" i="8"/>
  <c r="X101" i="8" s="1"/>
  <c r="X53" i="8"/>
  <c r="X54" i="8"/>
  <c r="X55" i="8"/>
  <c r="F56" i="8"/>
  <c r="J56" i="8"/>
  <c r="N56" i="8"/>
  <c r="R56" i="8"/>
  <c r="V56" i="8"/>
  <c r="F58" i="8"/>
  <c r="F95" i="8"/>
  <c r="F59" i="8"/>
  <c r="F104" i="8"/>
  <c r="F60" i="8"/>
  <c r="F61" i="8"/>
  <c r="F96" i="8" s="1"/>
  <c r="F62" i="8"/>
  <c r="F111" i="8" s="1"/>
  <c r="F64" i="8"/>
  <c r="F105" i="8" s="1"/>
  <c r="F65" i="8"/>
  <c r="F110" i="8" s="1"/>
  <c r="J65" i="8"/>
  <c r="N65" i="8"/>
  <c r="R65" i="8"/>
  <c r="V65" i="8"/>
  <c r="F66" i="8"/>
  <c r="J66" i="8"/>
  <c r="N66" i="8"/>
  <c r="R66" i="8"/>
  <c r="V66" i="8"/>
  <c r="D71" i="8"/>
  <c r="T30" i="8"/>
  <c r="P30" i="8"/>
  <c r="L30" i="8"/>
  <c r="H30" i="8"/>
  <c r="D30" i="8"/>
  <c r="F30" i="7"/>
  <c r="F91" i="7" s="1"/>
  <c r="F30" i="1"/>
  <c r="F91" i="1" s="1"/>
  <c r="F30" i="4"/>
  <c r="F30" i="5"/>
  <c r="F30" i="6"/>
  <c r="F100" i="6"/>
  <c r="F32" i="1"/>
  <c r="F89" i="1" s="1"/>
  <c r="I40" i="4"/>
  <c r="J40" i="4" s="1"/>
  <c r="I40" i="1"/>
  <c r="J40" i="1" s="1"/>
  <c r="I40" i="8"/>
  <c r="I40" i="5"/>
  <c r="J40" i="5" s="1"/>
  <c r="I38" i="8"/>
  <c r="I38" i="5"/>
  <c r="I37" i="8"/>
  <c r="I37" i="5"/>
  <c r="F35" i="4"/>
  <c r="F39" i="4"/>
  <c r="X66" i="6"/>
  <c r="I13" i="6"/>
  <c r="J13" i="6"/>
  <c r="I30" i="6"/>
  <c r="P18" i="8"/>
  <c r="M30" i="6"/>
  <c r="J30" i="6"/>
  <c r="X71" i="6"/>
  <c r="X107" i="6"/>
  <c r="X62" i="6"/>
  <c r="J56" i="6"/>
  <c r="N56" i="6"/>
  <c r="R56" i="6" s="1"/>
  <c r="I28" i="6"/>
  <c r="I22" i="6"/>
  <c r="J22" i="6" s="1"/>
  <c r="M17" i="6"/>
  <c r="Q17" i="6" s="1"/>
  <c r="H18" i="8"/>
  <c r="F11" i="7"/>
  <c r="T18" i="8"/>
  <c r="J64" i="7"/>
  <c r="J60" i="7"/>
  <c r="N60" i="7" s="1"/>
  <c r="J58" i="7"/>
  <c r="N58" i="7" s="1"/>
  <c r="J50" i="7"/>
  <c r="I12" i="7"/>
  <c r="I30" i="5"/>
  <c r="I25" i="1"/>
  <c r="M25" i="1" s="1"/>
  <c r="N25" i="1" s="1"/>
  <c r="X103" i="4"/>
  <c r="I17" i="4"/>
  <c r="I27" i="5"/>
  <c r="J27" i="5"/>
  <c r="I15" i="5"/>
  <c r="J15" i="5"/>
  <c r="I11" i="5"/>
  <c r="J11" i="5"/>
  <c r="I29" i="6"/>
  <c r="I24" i="6"/>
  <c r="M24" i="6" s="1"/>
  <c r="I14" i="6"/>
  <c r="F93" i="7"/>
  <c r="F86" i="4"/>
  <c r="X56" i="7"/>
  <c r="I24" i="7"/>
  <c r="I12" i="1"/>
  <c r="X106" i="4"/>
  <c r="X48" i="4"/>
  <c r="X110" i="4"/>
  <c r="I28" i="4"/>
  <c r="I30" i="4"/>
  <c r="X103" i="5"/>
  <c r="M27" i="5"/>
  <c r="N27" i="5" s="1"/>
  <c r="M15" i="5"/>
  <c r="Q15" i="5" s="1"/>
  <c r="I10" i="5"/>
  <c r="J10" i="5"/>
  <c r="I20" i="5"/>
  <c r="I24" i="5"/>
  <c r="X116" i="6"/>
  <c r="X54" i="6"/>
  <c r="J29" i="6"/>
  <c r="M29" i="6"/>
  <c r="Q29" i="6" s="1"/>
  <c r="R29" i="6" s="1"/>
  <c r="F27" i="6"/>
  <c r="F41" i="6"/>
  <c r="I27" i="6"/>
  <c r="I25" i="6"/>
  <c r="M20" i="6"/>
  <c r="N20" i="6" s="1"/>
  <c r="N42" i="6" s="1"/>
  <c r="F16" i="6"/>
  <c r="F16" i="8" s="1"/>
  <c r="I16" i="6"/>
  <c r="I15" i="6"/>
  <c r="I10" i="6"/>
  <c r="J10" i="6" s="1"/>
  <c r="I16" i="5"/>
  <c r="F14" i="5"/>
  <c r="F14" i="8" s="1"/>
  <c r="I14" i="5"/>
  <c r="F12" i="5"/>
  <c r="I12" i="5"/>
  <c r="J12" i="5"/>
  <c r="J24" i="6"/>
  <c r="F21" i="6"/>
  <c r="I21" i="6"/>
  <c r="J21" i="6" s="1"/>
  <c r="F12" i="6"/>
  <c r="F12" i="8" s="1"/>
  <c r="I12" i="6"/>
  <c r="F102" i="6"/>
  <c r="I38" i="4"/>
  <c r="I38" i="1"/>
  <c r="I37" i="1"/>
  <c r="I36" i="1"/>
  <c r="I36" i="8"/>
  <c r="I36" i="5"/>
  <c r="I36" i="4"/>
  <c r="I35" i="5"/>
  <c r="I35" i="1"/>
  <c r="V48" i="8"/>
  <c r="X44" i="8"/>
  <c r="F91" i="5"/>
  <c r="F87" i="4"/>
  <c r="F18" i="4"/>
  <c r="X72" i="6"/>
  <c r="X115" i="6" s="1"/>
  <c r="X65" i="6"/>
  <c r="F15" i="8"/>
  <c r="F93" i="4"/>
  <c r="F92" i="4"/>
  <c r="R64" i="5"/>
  <c r="V64" i="5"/>
  <c r="X64" i="5" s="1"/>
  <c r="X68" i="6"/>
  <c r="X105" i="6"/>
  <c r="V56" i="6"/>
  <c r="X56" i="6"/>
  <c r="X110" i="6" s="1"/>
  <c r="F17" i="8"/>
  <c r="R59" i="5"/>
  <c r="X106" i="5"/>
  <c r="R55" i="6"/>
  <c r="I40" i="7"/>
  <c r="J40" i="7" s="1"/>
  <c r="F86" i="1"/>
  <c r="F36" i="5"/>
  <c r="J63" i="7"/>
  <c r="N63" i="7" s="1"/>
  <c r="I32" i="1"/>
  <c r="J32" i="1" s="1"/>
  <c r="X101" i="5"/>
  <c r="X56" i="5"/>
  <c r="F99" i="6"/>
  <c r="F43" i="6"/>
  <c r="X103" i="8"/>
  <c r="N48" i="8"/>
  <c r="X110" i="7"/>
  <c r="X103" i="7"/>
  <c r="X110" i="1"/>
  <c r="X103" i="1"/>
  <c r="I27" i="4"/>
  <c r="M27" i="4" s="1"/>
  <c r="Q27" i="4" s="1"/>
  <c r="I21" i="4"/>
  <c r="I12" i="4"/>
  <c r="J12" i="4" s="1"/>
  <c r="X62" i="5"/>
  <c r="X111" i="5" s="1"/>
  <c r="X60" i="5"/>
  <c r="X97" i="5" s="1"/>
  <c r="I28" i="5"/>
  <c r="M28" i="5" s="1"/>
  <c r="F90" i="5"/>
  <c r="I25" i="5"/>
  <c r="J25" i="5" s="1"/>
  <c r="F93" i="5"/>
  <c r="I22" i="5"/>
  <c r="M22" i="5" s="1"/>
  <c r="F88" i="5"/>
  <c r="M12" i="5"/>
  <c r="N12" i="5" s="1"/>
  <c r="M10" i="5"/>
  <c r="X120" i="6"/>
  <c r="X113" i="6"/>
  <c r="F35" i="5"/>
  <c r="F39" i="5"/>
  <c r="E40" i="8"/>
  <c r="E40" i="5"/>
  <c r="F40" i="5" s="1"/>
  <c r="J42" i="6"/>
  <c r="I35" i="4"/>
  <c r="M36" i="4"/>
  <c r="I37" i="4"/>
  <c r="M38" i="4"/>
  <c r="I39" i="4"/>
  <c r="J63" i="5"/>
  <c r="M43" i="6"/>
  <c r="I39" i="5"/>
  <c r="M35" i="4"/>
  <c r="M37" i="4"/>
  <c r="M35" i="1"/>
  <c r="M36" i="1"/>
  <c r="M37" i="1"/>
  <c r="M38" i="1"/>
  <c r="I39" i="1"/>
  <c r="F95" i="6"/>
  <c r="N76" i="6"/>
  <c r="J76" i="6"/>
  <c r="M13" i="6"/>
  <c r="J35" i="6"/>
  <c r="N30" i="6"/>
  <c r="Q30" i="6"/>
  <c r="R30" i="6" s="1"/>
  <c r="J30" i="5"/>
  <c r="M30" i="5"/>
  <c r="F40" i="6"/>
  <c r="M11" i="5"/>
  <c r="N50" i="7"/>
  <c r="N64" i="7"/>
  <c r="M21" i="6"/>
  <c r="Q21" i="6" s="1"/>
  <c r="U21" i="6" s="1"/>
  <c r="Q20" i="6"/>
  <c r="J27" i="6"/>
  <c r="M27" i="6"/>
  <c r="M20" i="5"/>
  <c r="N20" i="5" s="1"/>
  <c r="J20" i="5"/>
  <c r="J38" i="5"/>
  <c r="Q27" i="5"/>
  <c r="J24" i="7"/>
  <c r="M24" i="7"/>
  <c r="N24" i="7" s="1"/>
  <c r="X105" i="5"/>
  <c r="N24" i="6"/>
  <c r="Q24" i="6"/>
  <c r="M10" i="6"/>
  <c r="N10" i="6" s="1"/>
  <c r="J16" i="6"/>
  <c r="M16" i="6"/>
  <c r="N29" i="6"/>
  <c r="N11" i="5"/>
  <c r="X11" i="5" s="1"/>
  <c r="Q11" i="5"/>
  <c r="N15" i="5"/>
  <c r="M38" i="7"/>
  <c r="M38" i="8"/>
  <c r="M38" i="5"/>
  <c r="N38" i="5" s="1"/>
  <c r="M37" i="7"/>
  <c r="M37" i="8"/>
  <c r="M37" i="5"/>
  <c r="M36" i="7"/>
  <c r="M36" i="5"/>
  <c r="M36" i="8"/>
  <c r="M35" i="7"/>
  <c r="M35" i="8"/>
  <c r="M35" i="5"/>
  <c r="Q36" i="7"/>
  <c r="Q36" i="1"/>
  <c r="Q36" i="4"/>
  <c r="Q36" i="5"/>
  <c r="Q36" i="8"/>
  <c r="N10" i="5"/>
  <c r="Q10" i="5"/>
  <c r="J22" i="5"/>
  <c r="J28" i="5"/>
  <c r="M12" i="4"/>
  <c r="N12" i="4" s="1"/>
  <c r="J27" i="4"/>
  <c r="M40" i="7"/>
  <c r="N40" i="7" s="1"/>
  <c r="N46" i="6"/>
  <c r="M40" i="8"/>
  <c r="M40" i="4"/>
  <c r="N40" i="4" s="1"/>
  <c r="M40" i="1"/>
  <c r="N40" i="1" s="1"/>
  <c r="M40" i="5"/>
  <c r="N40" i="5" s="1"/>
  <c r="V55" i="6"/>
  <c r="R76" i="6"/>
  <c r="V59" i="5"/>
  <c r="X59" i="5"/>
  <c r="X104" i="5" s="1"/>
  <c r="M39" i="7"/>
  <c r="M39" i="4"/>
  <c r="M39" i="8"/>
  <c r="Q38" i="7"/>
  <c r="Q38" i="1"/>
  <c r="Q38" i="4"/>
  <c r="Q38" i="5"/>
  <c r="Q38" i="8"/>
  <c r="Q35" i="7"/>
  <c r="Q35" i="1"/>
  <c r="Q35" i="4"/>
  <c r="Q35" i="5"/>
  <c r="Q35" i="8"/>
  <c r="Q12" i="5"/>
  <c r="R12" i="5" s="1"/>
  <c r="M25" i="5"/>
  <c r="Q25" i="5" s="1"/>
  <c r="R25" i="5" s="1"/>
  <c r="U30" i="6"/>
  <c r="V30" i="6" s="1"/>
  <c r="N35" i="6"/>
  <c r="X30" i="6"/>
  <c r="X100" i="6" s="1"/>
  <c r="R64" i="7"/>
  <c r="N30" i="5"/>
  <c r="Q30" i="5"/>
  <c r="N27" i="6"/>
  <c r="Q27" i="6"/>
  <c r="U27" i="6" s="1"/>
  <c r="V27" i="6" s="1"/>
  <c r="R15" i="5"/>
  <c r="U15" i="5"/>
  <c r="V15" i="5"/>
  <c r="R11" i="5"/>
  <c r="U11" i="5"/>
  <c r="V11" i="5"/>
  <c r="U29" i="6"/>
  <c r="V29" i="6" s="1"/>
  <c r="N16" i="6"/>
  <c r="Q16" i="6"/>
  <c r="R24" i="6"/>
  <c r="U24" i="6"/>
  <c r="V24" i="6" s="1"/>
  <c r="Q20" i="5"/>
  <c r="U20" i="5" s="1"/>
  <c r="V20" i="5" s="1"/>
  <c r="N21" i="6"/>
  <c r="Q37" i="5"/>
  <c r="Q37" i="8"/>
  <c r="Q37" i="1"/>
  <c r="Q37" i="4"/>
  <c r="Q37" i="7"/>
  <c r="U12" i="5"/>
  <c r="V12" i="5" s="1"/>
  <c r="U38" i="7"/>
  <c r="U38" i="1"/>
  <c r="U38" i="4"/>
  <c r="U38" i="5"/>
  <c r="U38" i="8"/>
  <c r="V76" i="6"/>
  <c r="X64" i="6"/>
  <c r="X55" i="6"/>
  <c r="X109" i="6" s="1"/>
  <c r="Q40" i="7"/>
  <c r="R40" i="7" s="1"/>
  <c r="R46" i="6"/>
  <c r="Q40" i="5"/>
  <c r="R40" i="5" s="1"/>
  <c r="Q40" i="4"/>
  <c r="R40" i="4" s="1"/>
  <c r="Q40" i="1"/>
  <c r="R40" i="1"/>
  <c r="Q40" i="8"/>
  <c r="N28" i="5"/>
  <c r="Q28" i="5"/>
  <c r="N22" i="5"/>
  <c r="Q22" i="5"/>
  <c r="R10" i="5"/>
  <c r="U10" i="5"/>
  <c r="V10" i="5" s="1"/>
  <c r="U35" i="7"/>
  <c r="U35" i="1"/>
  <c r="U35" i="4"/>
  <c r="U35" i="5"/>
  <c r="U35" i="8"/>
  <c r="X69" i="6"/>
  <c r="X121" i="6" s="1"/>
  <c r="X67" i="6"/>
  <c r="X106" i="6" s="1"/>
  <c r="R63" i="7"/>
  <c r="N27" i="4"/>
  <c r="Q12" i="4"/>
  <c r="U36" i="7"/>
  <c r="U36" i="1"/>
  <c r="U36" i="4"/>
  <c r="U36" i="5"/>
  <c r="U36" i="8"/>
  <c r="V35" i="6"/>
  <c r="X24" i="6"/>
  <c r="U30" i="5"/>
  <c r="V30" i="5" s="1"/>
  <c r="R30" i="5"/>
  <c r="X30" i="5" s="1"/>
  <c r="X91" i="5" s="1"/>
  <c r="V21" i="6"/>
  <c r="R27" i="6"/>
  <c r="R20" i="5"/>
  <c r="R38" i="5" s="1"/>
  <c r="R16" i="6"/>
  <c r="U16" i="6"/>
  <c r="V16" i="6" s="1"/>
  <c r="U37" i="8"/>
  <c r="U37" i="5"/>
  <c r="U37" i="1"/>
  <c r="U37" i="7"/>
  <c r="U37" i="4"/>
  <c r="X104" i="6"/>
  <c r="U25" i="5"/>
  <c r="V25" i="5" s="1"/>
  <c r="V63" i="7"/>
  <c r="R22" i="5"/>
  <c r="U22" i="5"/>
  <c r="V22" i="5" s="1"/>
  <c r="R28" i="5"/>
  <c r="U28" i="5"/>
  <c r="V28" i="5" s="1"/>
  <c r="U40" i="7"/>
  <c r="V40" i="7" s="1"/>
  <c r="U40" i="8"/>
  <c r="V46" i="6"/>
  <c r="U40" i="4"/>
  <c r="V40" i="4" s="1"/>
  <c r="U40" i="1"/>
  <c r="V40" i="1" s="1"/>
  <c r="U40" i="5"/>
  <c r="V40" i="5" s="1"/>
  <c r="X63" i="7"/>
  <c r="I32" i="5" l="1"/>
  <c r="R35" i="6"/>
  <c r="J40" i="8"/>
  <c r="F42" i="6"/>
  <c r="M22" i="6"/>
  <c r="N22" i="6" s="1"/>
  <c r="N40" i="8"/>
  <c r="X40" i="7"/>
  <c r="X40" i="1"/>
  <c r="X45" i="6"/>
  <c r="X44" i="6"/>
  <c r="X40" i="4"/>
  <c r="X46" i="6"/>
  <c r="F36" i="6"/>
  <c r="X35" i="6"/>
  <c r="M32" i="1"/>
  <c r="Q32" i="1" s="1"/>
  <c r="X27" i="6"/>
  <c r="U12" i="4"/>
  <c r="V12" i="4" s="1"/>
  <c r="R12" i="4"/>
  <c r="X12" i="4" s="1"/>
  <c r="V38" i="5"/>
  <c r="X15" i="5"/>
  <c r="R50" i="7"/>
  <c r="V50" i="7" s="1"/>
  <c r="M21" i="4"/>
  <c r="J21" i="4"/>
  <c r="X106" i="8"/>
  <c r="J36" i="5"/>
  <c r="J12" i="6"/>
  <c r="M12" i="6"/>
  <c r="J28" i="4"/>
  <c r="M28" i="4"/>
  <c r="M12" i="1"/>
  <c r="J12" i="1"/>
  <c r="J14" i="6"/>
  <c r="M14" i="6"/>
  <c r="J12" i="7"/>
  <c r="M12" i="7"/>
  <c r="R17" i="6"/>
  <c r="U17" i="6"/>
  <c r="V17" i="6" s="1"/>
  <c r="M28" i="6"/>
  <c r="J28" i="6"/>
  <c r="F22" i="7"/>
  <c r="I22" i="7"/>
  <c r="R40" i="8"/>
  <c r="V40" i="8"/>
  <c r="X38" i="5"/>
  <c r="R21" i="6"/>
  <c r="X22" i="5"/>
  <c r="X28" i="5"/>
  <c r="N32" i="1"/>
  <c r="X40" i="5"/>
  <c r="N25" i="5"/>
  <c r="X25" i="5" s="1"/>
  <c r="Q10" i="6"/>
  <c r="X16" i="6"/>
  <c r="Q24" i="7"/>
  <c r="Q25" i="1"/>
  <c r="V64" i="7"/>
  <c r="X64" i="7"/>
  <c r="X105" i="7" s="1"/>
  <c r="Q22" i="6"/>
  <c r="X10" i="5"/>
  <c r="X29" i="6"/>
  <c r="U27" i="5"/>
  <c r="V27" i="5" s="1"/>
  <c r="R27" i="5"/>
  <c r="X20" i="5"/>
  <c r="X92" i="5" s="1"/>
  <c r="R20" i="6"/>
  <c r="U20" i="6"/>
  <c r="V20" i="6" s="1"/>
  <c r="J25" i="1"/>
  <c r="N17" i="6"/>
  <c r="N63" i="5"/>
  <c r="F41" i="5"/>
  <c r="X12" i="5"/>
  <c r="U27" i="4"/>
  <c r="V27" i="4" s="1"/>
  <c r="R27" i="4"/>
  <c r="X114" i="6"/>
  <c r="X76" i="6"/>
  <c r="F21" i="8"/>
  <c r="F97" i="6"/>
  <c r="J14" i="5"/>
  <c r="M14" i="5"/>
  <c r="J16" i="5"/>
  <c r="M16" i="5"/>
  <c r="J15" i="6"/>
  <c r="M15" i="6"/>
  <c r="M25" i="6"/>
  <c r="J25" i="6"/>
  <c r="J24" i="5"/>
  <c r="M24" i="5"/>
  <c r="J32" i="5"/>
  <c r="M32" i="5"/>
  <c r="X27" i="5"/>
  <c r="M30" i="4"/>
  <c r="J30" i="4"/>
  <c r="M17" i="4"/>
  <c r="J17" i="4"/>
  <c r="R60" i="7"/>
  <c r="V60" i="7" s="1"/>
  <c r="F91" i="4"/>
  <c r="F30" i="8"/>
  <c r="F91" i="8" s="1"/>
  <c r="X66" i="8"/>
  <c r="X65" i="8"/>
  <c r="F97" i="8"/>
  <c r="F67" i="8"/>
  <c r="X102" i="8"/>
  <c r="X56" i="8"/>
  <c r="F109" i="8"/>
  <c r="X47" i="8"/>
  <c r="X109" i="8" s="1"/>
  <c r="X46" i="8"/>
  <c r="X108" i="8" s="1"/>
  <c r="F107" i="8"/>
  <c r="F48" i="8"/>
  <c r="X45" i="8"/>
  <c r="X107" i="8" s="1"/>
  <c r="R48" i="8"/>
  <c r="J48" i="8"/>
  <c r="V62" i="7"/>
  <c r="X62" i="7" s="1"/>
  <c r="X111" i="7" s="1"/>
  <c r="N59" i="7"/>
  <c r="F87" i="7"/>
  <c r="F35" i="7"/>
  <c r="J63" i="4"/>
  <c r="N63" i="4" s="1"/>
  <c r="I10" i="4"/>
  <c r="J59" i="4"/>
  <c r="J61" i="4"/>
  <c r="N61" i="4" s="1"/>
  <c r="J64" i="4"/>
  <c r="J49" i="4"/>
  <c r="N49" i="4" s="1"/>
  <c r="J50" i="4"/>
  <c r="N50" i="4" s="1"/>
  <c r="J62" i="4"/>
  <c r="J58" i="4"/>
  <c r="I13" i="4"/>
  <c r="J60" i="4"/>
  <c r="I15" i="4"/>
  <c r="I25" i="4"/>
  <c r="I22" i="4"/>
  <c r="I20" i="4"/>
  <c r="I14" i="4"/>
  <c r="I11" i="4"/>
  <c r="N61" i="5"/>
  <c r="X107" i="5"/>
  <c r="X48" i="5"/>
  <c r="F32" i="7"/>
  <c r="I32" i="7"/>
  <c r="M32" i="6"/>
  <c r="J32" i="6"/>
  <c r="N13" i="6"/>
  <c r="Q13" i="6"/>
  <c r="M39" i="1"/>
  <c r="M39" i="5"/>
  <c r="Q43" i="6"/>
  <c r="F40" i="8"/>
  <c r="I32" i="4"/>
  <c r="I16" i="4"/>
  <c r="I24" i="4"/>
  <c r="F18" i="5"/>
  <c r="F33" i="5" s="1"/>
  <c r="F86" i="5"/>
  <c r="J40" i="6"/>
  <c r="R58" i="7"/>
  <c r="F90" i="7"/>
  <c r="F37" i="7"/>
  <c r="F20" i="7"/>
  <c r="I20" i="7"/>
  <c r="F18" i="7"/>
  <c r="F86" i="7"/>
  <c r="F36" i="7"/>
  <c r="X106" i="1"/>
  <c r="X48" i="1"/>
  <c r="F28" i="1"/>
  <c r="I28" i="1"/>
  <c r="F25" i="8"/>
  <c r="F22" i="1"/>
  <c r="I22" i="1"/>
  <c r="F36" i="1"/>
  <c r="I30" i="1"/>
  <c r="I14" i="1"/>
  <c r="I16" i="1"/>
  <c r="J49" i="1"/>
  <c r="N49" i="1" s="1"/>
  <c r="J50" i="1"/>
  <c r="N50" i="1" s="1"/>
  <c r="J58" i="1"/>
  <c r="J59" i="1"/>
  <c r="N59" i="1" s="1"/>
  <c r="J60" i="1"/>
  <c r="N60" i="1" s="1"/>
  <c r="J61" i="1"/>
  <c r="N61" i="1" s="1"/>
  <c r="J62" i="1"/>
  <c r="N62" i="1" s="1"/>
  <c r="J64" i="1"/>
  <c r="N64" i="1" s="1"/>
  <c r="I17" i="1"/>
  <c r="I15" i="1"/>
  <c r="I10" i="1"/>
  <c r="I21" i="1"/>
  <c r="I29" i="1"/>
  <c r="J63" i="1"/>
  <c r="N63" i="1" s="1"/>
  <c r="L18" i="8"/>
  <c r="D18" i="8"/>
  <c r="J21" i="7"/>
  <c r="M21" i="7"/>
  <c r="I30" i="7"/>
  <c r="I10" i="7"/>
  <c r="I14" i="7"/>
  <c r="I15" i="7"/>
  <c r="I16" i="7"/>
  <c r="I27" i="7"/>
  <c r="I28" i="7"/>
  <c r="I11" i="7"/>
  <c r="J61" i="7"/>
  <c r="N61" i="7" s="1"/>
  <c r="J49" i="7"/>
  <c r="N49" i="7" s="1"/>
  <c r="I25" i="7"/>
  <c r="I29" i="7"/>
  <c r="I17" i="7"/>
  <c r="I13" i="7"/>
  <c r="F27" i="1"/>
  <c r="I27" i="1"/>
  <c r="F24" i="1"/>
  <c r="I24" i="1"/>
  <c r="F20" i="1"/>
  <c r="I20" i="1"/>
  <c r="F13" i="1"/>
  <c r="F13" i="8" s="1"/>
  <c r="I13" i="1"/>
  <c r="F11" i="1"/>
  <c r="I11" i="1"/>
  <c r="X102" i="4"/>
  <c r="X56" i="4"/>
  <c r="F29" i="4"/>
  <c r="I29" i="4"/>
  <c r="F37" i="4"/>
  <c r="F28" i="8"/>
  <c r="F11" i="6"/>
  <c r="I11" i="6"/>
  <c r="F10" i="8"/>
  <c r="M34" i="6"/>
  <c r="J34" i="6"/>
  <c r="F88" i="4"/>
  <c r="I13" i="5"/>
  <c r="I17" i="5"/>
  <c r="I21" i="5"/>
  <c r="I29" i="5"/>
  <c r="J49" i="5"/>
  <c r="J50" i="5"/>
  <c r="J58" i="5"/>
  <c r="F36" i="4"/>
  <c r="M33" i="6"/>
  <c r="J33" i="6"/>
  <c r="X40" i="8" l="1"/>
  <c r="F36" i="8"/>
  <c r="F33" i="7"/>
  <c r="U32" i="1"/>
  <c r="V32" i="1" s="1"/>
  <c r="X32" i="1" s="1"/>
  <c r="X89" i="1" s="1"/>
  <c r="R32" i="1"/>
  <c r="N50" i="5"/>
  <c r="J50" i="8"/>
  <c r="M29" i="5"/>
  <c r="J29" i="5"/>
  <c r="J17" i="5"/>
  <c r="M17" i="5"/>
  <c r="Q34" i="6"/>
  <c r="N34" i="6"/>
  <c r="J11" i="6"/>
  <c r="M11" i="6"/>
  <c r="F29" i="8"/>
  <c r="F90" i="4"/>
  <c r="F87" i="1"/>
  <c r="F18" i="1"/>
  <c r="F33" i="1" s="1"/>
  <c r="F35" i="1"/>
  <c r="F20" i="8"/>
  <c r="F92" i="8" s="1"/>
  <c r="F38" i="1"/>
  <c r="F92" i="1"/>
  <c r="F93" i="1"/>
  <c r="F24" i="8"/>
  <c r="F93" i="8" s="1"/>
  <c r="F27" i="8"/>
  <c r="F90" i="8" s="1"/>
  <c r="F90" i="1"/>
  <c r="F37" i="1"/>
  <c r="F37" i="8" s="1"/>
  <c r="J17" i="7"/>
  <c r="M17" i="7"/>
  <c r="J25" i="7"/>
  <c r="M25" i="7"/>
  <c r="R61" i="7"/>
  <c r="V61" i="7" s="1"/>
  <c r="M28" i="7"/>
  <c r="J28" i="7"/>
  <c r="M16" i="7"/>
  <c r="J16" i="7"/>
  <c r="M14" i="7"/>
  <c r="J14" i="7"/>
  <c r="M30" i="7"/>
  <c r="J30" i="7"/>
  <c r="R63" i="1"/>
  <c r="V63" i="1" s="1"/>
  <c r="X63" i="1"/>
  <c r="J21" i="1"/>
  <c r="M21" i="1"/>
  <c r="M15" i="1"/>
  <c r="J15" i="1"/>
  <c r="R64" i="1"/>
  <c r="V64" i="1" s="1"/>
  <c r="X64" i="1"/>
  <c r="X105" i="1" s="1"/>
  <c r="R61" i="1"/>
  <c r="V61" i="1" s="1"/>
  <c r="X61" i="1"/>
  <c r="X96" i="1" s="1"/>
  <c r="R59" i="1"/>
  <c r="V59" i="1" s="1"/>
  <c r="X59" i="1"/>
  <c r="X104" i="1" s="1"/>
  <c r="R50" i="1"/>
  <c r="V50" i="1" s="1"/>
  <c r="X50" i="1"/>
  <c r="X100" i="1" s="1"/>
  <c r="M16" i="1"/>
  <c r="J16" i="1"/>
  <c r="J16" i="8" s="1"/>
  <c r="M30" i="1"/>
  <c r="J30" i="1"/>
  <c r="J30" i="8" s="1"/>
  <c r="J22" i="1"/>
  <c r="M22" i="1"/>
  <c r="J20" i="7"/>
  <c r="J38" i="7" s="1"/>
  <c r="M20" i="7"/>
  <c r="J16" i="4"/>
  <c r="M16" i="4"/>
  <c r="R13" i="6"/>
  <c r="U13" i="6"/>
  <c r="V13" i="6" s="1"/>
  <c r="Q32" i="6"/>
  <c r="N32" i="6"/>
  <c r="M32" i="7"/>
  <c r="J32" i="7"/>
  <c r="J61" i="8"/>
  <c r="M11" i="4"/>
  <c r="J11" i="4"/>
  <c r="J20" i="4"/>
  <c r="M20" i="4"/>
  <c r="J25" i="4"/>
  <c r="M25" i="4"/>
  <c r="J60" i="8"/>
  <c r="N60" i="4"/>
  <c r="N58" i="4"/>
  <c r="J67" i="4"/>
  <c r="R50" i="4"/>
  <c r="V50" i="4" s="1"/>
  <c r="X50" i="4"/>
  <c r="X100" i="4" s="1"/>
  <c r="J64" i="8"/>
  <c r="N64" i="4"/>
  <c r="J59" i="8"/>
  <c r="N59" i="4"/>
  <c r="R63" i="4"/>
  <c r="V63" i="4" s="1"/>
  <c r="X63" i="4"/>
  <c r="R59" i="7"/>
  <c r="V59" i="7" s="1"/>
  <c r="X59" i="7"/>
  <c r="X104" i="7" s="1"/>
  <c r="N67" i="7"/>
  <c r="N17" i="4"/>
  <c r="Q17" i="4"/>
  <c r="N30" i="4"/>
  <c r="Q30" i="4"/>
  <c r="N24" i="5"/>
  <c r="Q24" i="5"/>
  <c r="J43" i="6"/>
  <c r="J25" i="8"/>
  <c r="N15" i="6"/>
  <c r="Q15" i="6"/>
  <c r="N16" i="5"/>
  <c r="Q16" i="5"/>
  <c r="Q14" i="5"/>
  <c r="N14" i="5"/>
  <c r="F42" i="5"/>
  <c r="F94" i="5"/>
  <c r="J63" i="8"/>
  <c r="V42" i="6"/>
  <c r="R25" i="1"/>
  <c r="U25" i="1"/>
  <c r="V25" i="1" s="1"/>
  <c r="X25" i="1" s="1"/>
  <c r="X21" i="6"/>
  <c r="J22" i="7"/>
  <c r="J39" i="7" s="1"/>
  <c r="M22" i="7"/>
  <c r="F41" i="4"/>
  <c r="N28" i="6"/>
  <c r="Q28" i="6"/>
  <c r="N14" i="6"/>
  <c r="Q14" i="6"/>
  <c r="N28" i="4"/>
  <c r="Q28" i="4"/>
  <c r="Q12" i="6"/>
  <c r="N12" i="6"/>
  <c r="Q33" i="6"/>
  <c r="N33" i="6"/>
  <c r="N58" i="5"/>
  <c r="J58" i="8"/>
  <c r="J67" i="5"/>
  <c r="N49" i="5"/>
  <c r="J49" i="8"/>
  <c r="J21" i="5"/>
  <c r="M21" i="5"/>
  <c r="J13" i="5"/>
  <c r="M13" i="5"/>
  <c r="F86" i="8"/>
  <c r="F39" i="6"/>
  <c r="F96" i="6"/>
  <c r="F18" i="6"/>
  <c r="F37" i="6" s="1"/>
  <c r="F11" i="8"/>
  <c r="F87" i="8" s="1"/>
  <c r="M29" i="4"/>
  <c r="J29" i="4"/>
  <c r="J37" i="4" s="1"/>
  <c r="M11" i="1"/>
  <c r="J11" i="1"/>
  <c r="M13" i="1"/>
  <c r="J13" i="1"/>
  <c r="M20" i="1"/>
  <c r="J20" i="1"/>
  <c r="J38" i="1" s="1"/>
  <c r="J24" i="1"/>
  <c r="M24" i="1"/>
  <c r="J27" i="1"/>
  <c r="M27" i="1"/>
  <c r="M13" i="7"/>
  <c r="J13" i="7"/>
  <c r="J29" i="7"/>
  <c r="M29" i="7"/>
  <c r="R49" i="7"/>
  <c r="V49" i="7" s="1"/>
  <c r="X49" i="7"/>
  <c r="X99" i="7" s="1"/>
  <c r="M11" i="7"/>
  <c r="J11" i="7"/>
  <c r="J35" i="7" s="1"/>
  <c r="J27" i="7"/>
  <c r="J37" i="7" s="1"/>
  <c r="M27" i="7"/>
  <c r="J15" i="7"/>
  <c r="M15" i="7"/>
  <c r="M10" i="7"/>
  <c r="J10" i="7"/>
  <c r="N21" i="7"/>
  <c r="Q21" i="7"/>
  <c r="J29" i="1"/>
  <c r="M29" i="1"/>
  <c r="J10" i="1"/>
  <c r="M10" i="1"/>
  <c r="J17" i="1"/>
  <c r="M17" i="1"/>
  <c r="R62" i="1"/>
  <c r="V62" i="1" s="1"/>
  <c r="X62" i="1"/>
  <c r="X111" i="1" s="1"/>
  <c r="R60" i="1"/>
  <c r="V60" i="1" s="1"/>
  <c r="X60" i="1"/>
  <c r="X97" i="1" s="1"/>
  <c r="N58" i="1"/>
  <c r="J67" i="1"/>
  <c r="R49" i="1"/>
  <c r="V49" i="1" s="1"/>
  <c r="X49" i="1"/>
  <c r="X99" i="1" s="1"/>
  <c r="M14" i="1"/>
  <c r="J14" i="1"/>
  <c r="J14" i="8" s="1"/>
  <c r="F22" i="8"/>
  <c r="F88" i="1"/>
  <c r="F39" i="1"/>
  <c r="J28" i="1"/>
  <c r="M28" i="1"/>
  <c r="F92" i="7"/>
  <c r="F38" i="7"/>
  <c r="V58" i="7"/>
  <c r="J24" i="4"/>
  <c r="M24" i="4"/>
  <c r="J32" i="4"/>
  <c r="M32" i="4"/>
  <c r="Q39" i="7"/>
  <c r="Q39" i="5"/>
  <c r="Q39" i="8"/>
  <c r="Q39" i="1"/>
  <c r="U43" i="6"/>
  <c r="Q39" i="4"/>
  <c r="X13" i="6"/>
  <c r="J36" i="6"/>
  <c r="J32" i="8"/>
  <c r="F89" i="7"/>
  <c r="F32" i="8"/>
  <c r="F89" i="8" s="1"/>
  <c r="R61" i="5"/>
  <c r="N61" i="8"/>
  <c r="M14" i="4"/>
  <c r="J14" i="4"/>
  <c r="J22" i="4"/>
  <c r="J22" i="8" s="1"/>
  <c r="M22" i="4"/>
  <c r="J15" i="4"/>
  <c r="M15" i="4"/>
  <c r="J13" i="4"/>
  <c r="M13" i="4"/>
  <c r="J62" i="8"/>
  <c r="N62" i="4"/>
  <c r="R49" i="4"/>
  <c r="V49" i="4" s="1"/>
  <c r="X61" i="4"/>
  <c r="X96" i="4" s="1"/>
  <c r="R61" i="4"/>
  <c r="V61" i="4" s="1"/>
  <c r="J10" i="4"/>
  <c r="M10" i="4"/>
  <c r="F41" i="7"/>
  <c r="J67" i="7"/>
  <c r="X110" i="8"/>
  <c r="X60" i="7"/>
  <c r="X97" i="7" s="1"/>
  <c r="Q32" i="5"/>
  <c r="N32" i="5"/>
  <c r="J24" i="8"/>
  <c r="Q25" i="6"/>
  <c r="N25" i="6"/>
  <c r="J15" i="8"/>
  <c r="F88" i="8"/>
  <c r="X27" i="4"/>
  <c r="N63" i="8"/>
  <c r="R63" i="5"/>
  <c r="X17" i="6"/>
  <c r="R42" i="6"/>
  <c r="X20" i="6"/>
  <c r="X101" i="6" s="1"/>
  <c r="U22" i="6"/>
  <c r="V22" i="6" s="1"/>
  <c r="R22" i="6"/>
  <c r="R24" i="7"/>
  <c r="U24" i="7"/>
  <c r="V24" i="7" s="1"/>
  <c r="R10" i="6"/>
  <c r="U10" i="6"/>
  <c r="V10" i="6" s="1"/>
  <c r="F88" i="7"/>
  <c r="F39" i="7"/>
  <c r="J28" i="8"/>
  <c r="J41" i="6"/>
  <c r="N12" i="7"/>
  <c r="Q12" i="7"/>
  <c r="N12" i="1"/>
  <c r="Q12" i="1"/>
  <c r="J12" i="8"/>
  <c r="X48" i="8"/>
  <c r="F33" i="4"/>
  <c r="Q21" i="4"/>
  <c r="N21" i="4"/>
  <c r="X50" i="7"/>
  <c r="X100" i="7" s="1"/>
  <c r="R12" i="7" l="1"/>
  <c r="U12" i="7"/>
  <c r="V12" i="7" s="1"/>
  <c r="X12" i="7" s="1"/>
  <c r="X22" i="6"/>
  <c r="X42" i="6"/>
  <c r="R63" i="8"/>
  <c r="V63" i="5"/>
  <c r="V63" i="8" s="1"/>
  <c r="X63" i="8"/>
  <c r="R25" i="6"/>
  <c r="U25" i="6"/>
  <c r="V25" i="6" s="1"/>
  <c r="F94" i="7"/>
  <c r="F42" i="7"/>
  <c r="J36" i="4"/>
  <c r="J18" i="4"/>
  <c r="J33" i="4" s="1"/>
  <c r="J10" i="8"/>
  <c r="N14" i="4"/>
  <c r="Q14" i="4"/>
  <c r="V61" i="5"/>
  <c r="V61" i="8" s="1"/>
  <c r="R61" i="8"/>
  <c r="U39" i="5"/>
  <c r="V43" i="6"/>
  <c r="U39" i="1"/>
  <c r="U39" i="8"/>
  <c r="U39" i="7"/>
  <c r="U39" i="4"/>
  <c r="R43" i="6"/>
  <c r="Q32" i="4"/>
  <c r="N32" i="4"/>
  <c r="Q24" i="4"/>
  <c r="N24" i="4"/>
  <c r="V67" i="7"/>
  <c r="X58" i="7"/>
  <c r="Q17" i="1"/>
  <c r="N17" i="1"/>
  <c r="N10" i="1"/>
  <c r="Q10" i="1"/>
  <c r="N29" i="1"/>
  <c r="Q29" i="1"/>
  <c r="R21" i="7"/>
  <c r="U21" i="7"/>
  <c r="V21" i="7" s="1"/>
  <c r="J18" i="7"/>
  <c r="J33" i="7" s="1"/>
  <c r="J36" i="7"/>
  <c r="J41" i="7" s="1"/>
  <c r="N15" i="7"/>
  <c r="Q15" i="7"/>
  <c r="N27" i="7"/>
  <c r="Q27" i="7"/>
  <c r="N29" i="7"/>
  <c r="Q29" i="7"/>
  <c r="Q27" i="1"/>
  <c r="N27" i="1"/>
  <c r="N24" i="1"/>
  <c r="Q24" i="1"/>
  <c r="J35" i="1"/>
  <c r="N13" i="5"/>
  <c r="Q13" i="5"/>
  <c r="N21" i="5"/>
  <c r="Q21" i="5"/>
  <c r="R58" i="5"/>
  <c r="N58" i="8"/>
  <c r="N67" i="5"/>
  <c r="U33" i="6"/>
  <c r="V33" i="6" s="1"/>
  <c r="R33" i="6"/>
  <c r="J39" i="4"/>
  <c r="R12" i="6"/>
  <c r="U12" i="6"/>
  <c r="V12" i="6" s="1"/>
  <c r="R28" i="6"/>
  <c r="U28" i="6"/>
  <c r="V28" i="6" s="1"/>
  <c r="F42" i="4"/>
  <c r="F94" i="4"/>
  <c r="X97" i="6"/>
  <c r="F69" i="5"/>
  <c r="F68" i="5"/>
  <c r="N36" i="5"/>
  <c r="U16" i="5"/>
  <c r="V16" i="5" s="1"/>
  <c r="R16" i="5"/>
  <c r="R15" i="6"/>
  <c r="U15" i="6"/>
  <c r="V15" i="6" s="1"/>
  <c r="U24" i="5"/>
  <c r="V24" i="5" s="1"/>
  <c r="R24" i="5"/>
  <c r="N30" i="8"/>
  <c r="N59" i="8"/>
  <c r="R59" i="4"/>
  <c r="N64" i="8"/>
  <c r="R64" i="4"/>
  <c r="N60" i="8"/>
  <c r="R60" i="4"/>
  <c r="N25" i="4"/>
  <c r="Q25" i="4"/>
  <c r="N20" i="4"/>
  <c r="Q20" i="4"/>
  <c r="J35" i="4"/>
  <c r="N32" i="7"/>
  <c r="Q32" i="7"/>
  <c r="U32" i="6"/>
  <c r="V32" i="6" s="1"/>
  <c r="R32" i="6"/>
  <c r="Q16" i="4"/>
  <c r="N16" i="4"/>
  <c r="N20" i="7"/>
  <c r="Q20" i="7"/>
  <c r="N22" i="1"/>
  <c r="Q22" i="1"/>
  <c r="N21" i="1"/>
  <c r="Q21" i="1"/>
  <c r="Q30" i="7"/>
  <c r="N30" i="7"/>
  <c r="N14" i="7"/>
  <c r="Q14" i="7"/>
  <c r="Q16" i="7"/>
  <c r="N16" i="7"/>
  <c r="Q28" i="7"/>
  <c r="N28" i="7"/>
  <c r="Q11" i="6"/>
  <c r="N11" i="6"/>
  <c r="N17" i="5"/>
  <c r="Q17" i="5"/>
  <c r="J29" i="8"/>
  <c r="J37" i="5"/>
  <c r="U21" i="4"/>
  <c r="V21" i="4" s="1"/>
  <c r="R21" i="4"/>
  <c r="X21" i="4" s="1"/>
  <c r="U12" i="1"/>
  <c r="V12" i="1" s="1"/>
  <c r="R12" i="1"/>
  <c r="X12" i="1" s="1"/>
  <c r="R40" i="6"/>
  <c r="X10" i="6"/>
  <c r="X24" i="7"/>
  <c r="X63" i="5"/>
  <c r="X25" i="6"/>
  <c r="X102" i="6" s="1"/>
  <c r="N43" i="6"/>
  <c r="U32" i="5"/>
  <c r="V32" i="5" s="1"/>
  <c r="R32" i="5"/>
  <c r="N10" i="4"/>
  <c r="Q10" i="4"/>
  <c r="X49" i="4"/>
  <c r="X99" i="4" s="1"/>
  <c r="N62" i="8"/>
  <c r="R62" i="4"/>
  <c r="Q13" i="4"/>
  <c r="N13" i="4"/>
  <c r="N15" i="4"/>
  <c r="Q15" i="4"/>
  <c r="N22" i="4"/>
  <c r="Q22" i="4"/>
  <c r="X61" i="8"/>
  <c r="X96" i="8" s="1"/>
  <c r="X61" i="5"/>
  <c r="X96" i="5" s="1"/>
  <c r="R67" i="7"/>
  <c r="N28" i="1"/>
  <c r="Q28" i="1"/>
  <c r="F39" i="8"/>
  <c r="Q14" i="1"/>
  <c r="N14" i="1"/>
  <c r="R58" i="1"/>
  <c r="N67" i="1"/>
  <c r="J18" i="1"/>
  <c r="J33" i="1" s="1"/>
  <c r="J36" i="1"/>
  <c r="X21" i="7"/>
  <c r="Q10" i="7"/>
  <c r="N10" i="7"/>
  <c r="N11" i="7"/>
  <c r="Q11" i="7"/>
  <c r="Q13" i="7"/>
  <c r="N13" i="7"/>
  <c r="J37" i="1"/>
  <c r="J27" i="8"/>
  <c r="N20" i="1"/>
  <c r="Q20" i="1"/>
  <c r="N13" i="1"/>
  <c r="Q13" i="1"/>
  <c r="N11" i="1"/>
  <c r="Q11" i="1"/>
  <c r="Q29" i="4"/>
  <c r="N29" i="4"/>
  <c r="F35" i="8"/>
  <c r="F47" i="6"/>
  <c r="F18" i="8"/>
  <c r="F33" i="8" s="1"/>
  <c r="J35" i="5"/>
  <c r="J13" i="8"/>
  <c r="J18" i="5"/>
  <c r="J33" i="5" s="1"/>
  <c r="J21" i="8"/>
  <c r="J39" i="5"/>
  <c r="R49" i="5"/>
  <c r="N49" i="8"/>
  <c r="J67" i="8"/>
  <c r="X33" i="6"/>
  <c r="N12" i="8"/>
  <c r="N40" i="6"/>
  <c r="U28" i="4"/>
  <c r="V28" i="4" s="1"/>
  <c r="R28" i="4"/>
  <c r="U14" i="6"/>
  <c r="V14" i="6" s="1"/>
  <c r="R14" i="6"/>
  <c r="X28" i="6"/>
  <c r="X99" i="6" s="1"/>
  <c r="N41" i="6"/>
  <c r="N28" i="8"/>
  <c r="Q22" i="7"/>
  <c r="N22" i="7"/>
  <c r="U14" i="5"/>
  <c r="V14" i="5" s="1"/>
  <c r="R14" i="5"/>
  <c r="R36" i="5" s="1"/>
  <c r="N24" i="8"/>
  <c r="R30" i="4"/>
  <c r="U30" i="4"/>
  <c r="V30" i="4" s="1"/>
  <c r="U17" i="4"/>
  <c r="V17" i="4" s="1"/>
  <c r="X17" i="4" s="1"/>
  <c r="R17" i="4"/>
  <c r="R58" i="4"/>
  <c r="N67" i="4"/>
  <c r="J20" i="8"/>
  <c r="J38" i="4"/>
  <c r="J38" i="8" s="1"/>
  <c r="N11" i="4"/>
  <c r="Q11" i="4"/>
  <c r="N36" i="6"/>
  <c r="N30" i="1"/>
  <c r="Q30" i="1"/>
  <c r="Q16" i="1"/>
  <c r="N16" i="1"/>
  <c r="Q15" i="1"/>
  <c r="N15" i="1"/>
  <c r="J39" i="1"/>
  <c r="J39" i="8" s="1"/>
  <c r="X61" i="7"/>
  <c r="X96" i="7" s="1"/>
  <c r="Q25" i="7"/>
  <c r="N25" i="7"/>
  <c r="Q17" i="7"/>
  <c r="N17" i="7"/>
  <c r="F38" i="8"/>
  <c r="F41" i="1"/>
  <c r="J18" i="6"/>
  <c r="J37" i="6" s="1"/>
  <c r="J11" i="8"/>
  <c r="J39" i="6"/>
  <c r="U34" i="6"/>
  <c r="V34" i="6" s="1"/>
  <c r="R34" i="6"/>
  <c r="J17" i="8"/>
  <c r="Q29" i="5"/>
  <c r="N29" i="5"/>
  <c r="R50" i="5"/>
  <c r="N50" i="8"/>
  <c r="J37" i="8" l="1"/>
  <c r="J42" i="7"/>
  <c r="J69" i="7" s="1"/>
  <c r="F41" i="8"/>
  <c r="F42" i="8" s="1"/>
  <c r="F69" i="8" s="1"/>
  <c r="X34" i="6"/>
  <c r="X32" i="5"/>
  <c r="X89" i="5" s="1"/>
  <c r="J68" i="7"/>
  <c r="N29" i="8"/>
  <c r="N37" i="5"/>
  <c r="F42" i="1"/>
  <c r="F94" i="1"/>
  <c r="U30" i="1"/>
  <c r="V30" i="1" s="1"/>
  <c r="V30" i="8" s="1"/>
  <c r="X30" i="8" s="1"/>
  <c r="X91" i="8" s="1"/>
  <c r="R30" i="1"/>
  <c r="U11" i="4"/>
  <c r="V11" i="4" s="1"/>
  <c r="R11" i="4"/>
  <c r="V58" i="4"/>
  <c r="R67" i="4"/>
  <c r="R30" i="8"/>
  <c r="N15" i="8"/>
  <c r="N16" i="8"/>
  <c r="X12" i="8"/>
  <c r="V49" i="5"/>
  <c r="R49" i="8"/>
  <c r="R29" i="4"/>
  <c r="U29" i="4"/>
  <c r="V29" i="4" s="1"/>
  <c r="V37" i="4" s="1"/>
  <c r="N35" i="1"/>
  <c r="N38" i="1"/>
  <c r="U13" i="7"/>
  <c r="V13" i="7" s="1"/>
  <c r="X13" i="7" s="1"/>
  <c r="R13" i="7"/>
  <c r="N35" i="7"/>
  <c r="U10" i="7"/>
  <c r="V10" i="7" s="1"/>
  <c r="R10" i="7"/>
  <c r="N22" i="8"/>
  <c r="R13" i="4"/>
  <c r="U13" i="4"/>
  <c r="V13" i="4" s="1"/>
  <c r="V62" i="4"/>
  <c r="V62" i="8" s="1"/>
  <c r="R62" i="8"/>
  <c r="N18" i="4"/>
  <c r="N33" i="4" s="1"/>
  <c r="N36" i="4"/>
  <c r="N10" i="8"/>
  <c r="R17" i="5"/>
  <c r="U17" i="5"/>
  <c r="V17" i="5" s="1"/>
  <c r="U11" i="6"/>
  <c r="V11" i="6" s="1"/>
  <c r="R11" i="6"/>
  <c r="R28" i="7"/>
  <c r="U28" i="7"/>
  <c r="V28" i="7" s="1"/>
  <c r="X28" i="7" s="1"/>
  <c r="R16" i="7"/>
  <c r="U16" i="7"/>
  <c r="V16" i="7" s="1"/>
  <c r="U30" i="7"/>
  <c r="V30" i="7" s="1"/>
  <c r="X30" i="7" s="1"/>
  <c r="X91" i="7" s="1"/>
  <c r="R30" i="7"/>
  <c r="N39" i="1"/>
  <c r="N38" i="7"/>
  <c r="U16" i="4"/>
  <c r="V16" i="4" s="1"/>
  <c r="R16" i="4"/>
  <c r="R36" i="6"/>
  <c r="U32" i="7"/>
  <c r="V32" i="7" s="1"/>
  <c r="R32" i="7"/>
  <c r="J41" i="4"/>
  <c r="J42" i="4" s="1"/>
  <c r="N20" i="8"/>
  <c r="N38" i="4"/>
  <c r="V64" i="4"/>
  <c r="V64" i="8" s="1"/>
  <c r="X64" i="8" s="1"/>
  <c r="X105" i="8" s="1"/>
  <c r="R64" i="8"/>
  <c r="X64" i="4"/>
  <c r="X105" i="4" s="1"/>
  <c r="R15" i="8"/>
  <c r="X14" i="5"/>
  <c r="F113" i="5"/>
  <c r="F69" i="4"/>
  <c r="F68" i="4"/>
  <c r="R41" i="6"/>
  <c r="N14" i="8"/>
  <c r="X28" i="4"/>
  <c r="R12" i="8"/>
  <c r="U21" i="5"/>
  <c r="V21" i="5" s="1"/>
  <c r="R21" i="5"/>
  <c r="U13" i="5"/>
  <c r="V13" i="5" s="1"/>
  <c r="R13" i="5"/>
  <c r="J41" i="1"/>
  <c r="J42" i="1" s="1"/>
  <c r="U27" i="1"/>
  <c r="V27" i="1" s="1"/>
  <c r="R27" i="1"/>
  <c r="R27" i="7"/>
  <c r="U27" i="7"/>
  <c r="V27" i="7" s="1"/>
  <c r="R15" i="7"/>
  <c r="U15" i="7"/>
  <c r="V15" i="7" s="1"/>
  <c r="X15" i="7" s="1"/>
  <c r="R29" i="1"/>
  <c r="U29" i="1"/>
  <c r="V29" i="1" s="1"/>
  <c r="R10" i="1"/>
  <c r="U10" i="1"/>
  <c r="V10" i="1" s="1"/>
  <c r="X95" i="7"/>
  <c r="X67" i="7"/>
  <c r="U14" i="4"/>
  <c r="V14" i="4" s="1"/>
  <c r="V14" i="8" s="1"/>
  <c r="R14" i="4"/>
  <c r="J18" i="8"/>
  <c r="J33" i="8" s="1"/>
  <c r="J36" i="8"/>
  <c r="V25" i="8"/>
  <c r="V50" i="5"/>
  <c r="R50" i="8"/>
  <c r="R29" i="5"/>
  <c r="U29" i="5"/>
  <c r="V29" i="5" s="1"/>
  <c r="J35" i="8"/>
  <c r="J47" i="6"/>
  <c r="J48" i="6" s="1"/>
  <c r="U17" i="7"/>
  <c r="V17" i="7" s="1"/>
  <c r="X17" i="7" s="1"/>
  <c r="R17" i="7"/>
  <c r="R25" i="7"/>
  <c r="X25" i="7" s="1"/>
  <c r="X93" i="7" s="1"/>
  <c r="U25" i="7"/>
  <c r="V25" i="7" s="1"/>
  <c r="U15" i="1"/>
  <c r="V15" i="1" s="1"/>
  <c r="X15" i="1" s="1"/>
  <c r="R15" i="1"/>
  <c r="U16" i="1"/>
  <c r="V16" i="1" s="1"/>
  <c r="V16" i="8" s="1"/>
  <c r="R16" i="1"/>
  <c r="X16" i="1" s="1"/>
  <c r="X30" i="1"/>
  <c r="X91" i="1" s="1"/>
  <c r="N32" i="8"/>
  <c r="X32" i="6"/>
  <c r="N35" i="4"/>
  <c r="X24" i="5"/>
  <c r="X93" i="5" s="1"/>
  <c r="X15" i="6"/>
  <c r="X16" i="5"/>
  <c r="V36" i="5"/>
  <c r="R22" i="7"/>
  <c r="R39" i="7" s="1"/>
  <c r="U22" i="7"/>
  <c r="V22" i="7" s="1"/>
  <c r="R14" i="8"/>
  <c r="R37" i="4"/>
  <c r="X12" i="6"/>
  <c r="X95" i="6" s="1"/>
  <c r="J41" i="5"/>
  <c r="J42" i="5" s="1"/>
  <c r="F48" i="6"/>
  <c r="F103" i="6"/>
  <c r="X29" i="4"/>
  <c r="U11" i="1"/>
  <c r="V11" i="1" s="1"/>
  <c r="R11" i="1"/>
  <c r="U13" i="1"/>
  <c r="V13" i="1" s="1"/>
  <c r="R13" i="1"/>
  <c r="X13" i="1" s="1"/>
  <c r="U20" i="1"/>
  <c r="V20" i="1" s="1"/>
  <c r="V38" i="1" s="1"/>
  <c r="R20" i="1"/>
  <c r="R38" i="1" s="1"/>
  <c r="U11" i="7"/>
  <c r="V11" i="7" s="1"/>
  <c r="V35" i="7" s="1"/>
  <c r="R11" i="7"/>
  <c r="R35" i="7" s="1"/>
  <c r="N36" i="7"/>
  <c r="N18" i="7"/>
  <c r="N33" i="7" s="1"/>
  <c r="N39" i="7"/>
  <c r="V58" i="1"/>
  <c r="R67" i="1"/>
  <c r="U14" i="1"/>
  <c r="V14" i="1" s="1"/>
  <c r="R14" i="1"/>
  <c r="X14" i="1" s="1"/>
  <c r="R28" i="1"/>
  <c r="R28" i="8" s="1"/>
  <c r="U28" i="1"/>
  <c r="V28" i="1" s="1"/>
  <c r="U22" i="4"/>
  <c r="V22" i="4" s="1"/>
  <c r="V22" i="8" s="1"/>
  <c r="R22" i="4"/>
  <c r="U15" i="4"/>
  <c r="V15" i="4" s="1"/>
  <c r="V15" i="8" s="1"/>
  <c r="R15" i="4"/>
  <c r="X15" i="4" s="1"/>
  <c r="X13" i="4"/>
  <c r="X62" i="8"/>
  <c r="X111" i="8" s="1"/>
  <c r="R10" i="4"/>
  <c r="U10" i="4"/>
  <c r="V10" i="4" s="1"/>
  <c r="X43" i="6"/>
  <c r="N25" i="8"/>
  <c r="N17" i="8"/>
  <c r="N39" i="6"/>
  <c r="X11" i="6"/>
  <c r="X96" i="6" s="1"/>
  <c r="N11" i="8"/>
  <c r="N18" i="6"/>
  <c r="N37" i="6" s="1"/>
  <c r="X16" i="7"/>
  <c r="R14" i="7"/>
  <c r="X14" i="7" s="1"/>
  <c r="U14" i="7"/>
  <c r="V14" i="7" s="1"/>
  <c r="U21" i="1"/>
  <c r="V21" i="1" s="1"/>
  <c r="X21" i="1" s="1"/>
  <c r="R21" i="1"/>
  <c r="R22" i="1"/>
  <c r="X22" i="1" s="1"/>
  <c r="U22" i="1"/>
  <c r="V22" i="1" s="1"/>
  <c r="R20" i="7"/>
  <c r="R38" i="7" s="1"/>
  <c r="U20" i="7"/>
  <c r="V20" i="7" s="1"/>
  <c r="V38" i="7" s="1"/>
  <c r="X16" i="4"/>
  <c r="V36" i="6"/>
  <c r="U20" i="4"/>
  <c r="V20" i="4" s="1"/>
  <c r="R20" i="4"/>
  <c r="R25" i="4"/>
  <c r="X25" i="4" s="1"/>
  <c r="U25" i="4"/>
  <c r="V25" i="4" s="1"/>
  <c r="V60" i="4"/>
  <c r="R60" i="8"/>
  <c r="V59" i="4"/>
  <c r="V59" i="8" s="1"/>
  <c r="R59" i="8"/>
  <c r="X59" i="8" s="1"/>
  <c r="X104" i="8" s="1"/>
  <c r="X59" i="4"/>
  <c r="X104" i="4" s="1"/>
  <c r="X30" i="4"/>
  <c r="X91" i="4" s="1"/>
  <c r="R16" i="8"/>
  <c r="X36" i="5"/>
  <c r="F112" i="5"/>
  <c r="F73" i="5"/>
  <c r="F114" i="5" s="1"/>
  <c r="D72" i="5"/>
  <c r="V41" i="6"/>
  <c r="X14" i="6"/>
  <c r="N37" i="4"/>
  <c r="V12" i="8"/>
  <c r="N67" i="8"/>
  <c r="V58" i="5"/>
  <c r="R58" i="8"/>
  <c r="R67" i="8" s="1"/>
  <c r="R67" i="5"/>
  <c r="N21" i="8"/>
  <c r="N39" i="5"/>
  <c r="X13" i="5"/>
  <c r="N18" i="5"/>
  <c r="N33" i="5" s="1"/>
  <c r="N35" i="5"/>
  <c r="N13" i="8"/>
  <c r="U24" i="1"/>
  <c r="V24" i="1" s="1"/>
  <c r="R24" i="1"/>
  <c r="X24" i="1" s="1"/>
  <c r="X93" i="1" s="1"/>
  <c r="X27" i="1"/>
  <c r="N37" i="1"/>
  <c r="N27" i="8"/>
  <c r="R29" i="7"/>
  <c r="U29" i="7"/>
  <c r="V29" i="7" s="1"/>
  <c r="X29" i="7" s="1"/>
  <c r="N37" i="7"/>
  <c r="X29" i="1"/>
  <c r="N36" i="1"/>
  <c r="N18" i="1"/>
  <c r="N33" i="1" s="1"/>
  <c r="R17" i="1"/>
  <c r="X17" i="1" s="1"/>
  <c r="U17" i="1"/>
  <c r="V17" i="1" s="1"/>
  <c r="R24" i="4"/>
  <c r="X24" i="4" s="1"/>
  <c r="X93" i="4" s="1"/>
  <c r="U24" i="4"/>
  <c r="V24" i="4" s="1"/>
  <c r="V24" i="8" s="1"/>
  <c r="R32" i="4"/>
  <c r="R32" i="8" s="1"/>
  <c r="U32" i="4"/>
  <c r="V32" i="4" s="1"/>
  <c r="V32" i="8" s="1"/>
  <c r="V39" i="7"/>
  <c r="V39" i="1"/>
  <c r="X14" i="4"/>
  <c r="F69" i="7"/>
  <c r="F68" i="7"/>
  <c r="V40" i="6"/>
  <c r="N39" i="4"/>
  <c r="J41" i="8" l="1"/>
  <c r="J42" i="8"/>
  <c r="J69" i="8" s="1"/>
  <c r="F94" i="8"/>
  <c r="F74" i="5"/>
  <c r="F76" i="5" s="1"/>
  <c r="X32" i="7"/>
  <c r="X89" i="7" s="1"/>
  <c r="X88" i="1"/>
  <c r="F73" i="7"/>
  <c r="F114" i="7" s="1"/>
  <c r="D72" i="7"/>
  <c r="F112" i="7"/>
  <c r="X27" i="8"/>
  <c r="N41" i="5"/>
  <c r="N42" i="5" s="1"/>
  <c r="V58" i="8"/>
  <c r="V67" i="5"/>
  <c r="X58" i="5"/>
  <c r="X37" i="4"/>
  <c r="R24" i="8"/>
  <c r="X24" i="8" s="1"/>
  <c r="V60" i="8"/>
  <c r="X60" i="8" s="1"/>
  <c r="X97" i="8" s="1"/>
  <c r="X60" i="4"/>
  <c r="X97" i="4" s="1"/>
  <c r="V38" i="4"/>
  <c r="V38" i="8" s="1"/>
  <c r="V20" i="8"/>
  <c r="V36" i="4"/>
  <c r="V18" i="4"/>
  <c r="V33" i="4" s="1"/>
  <c r="V10" i="8"/>
  <c r="V67" i="1"/>
  <c r="X58" i="1"/>
  <c r="R35" i="1"/>
  <c r="F78" i="6"/>
  <c r="F77" i="6"/>
  <c r="X40" i="6"/>
  <c r="X41" i="6"/>
  <c r="N41" i="4"/>
  <c r="N42" i="4" s="1"/>
  <c r="X36" i="6"/>
  <c r="X98" i="6"/>
  <c r="R29" i="8"/>
  <c r="R37" i="5"/>
  <c r="V50" i="8"/>
  <c r="X50" i="8" s="1"/>
  <c r="X100" i="8" s="1"/>
  <c r="X50" i="5"/>
  <c r="X100" i="5" s="1"/>
  <c r="V39" i="4"/>
  <c r="V18" i="1"/>
  <c r="V33" i="1" s="1"/>
  <c r="V36" i="1"/>
  <c r="V37" i="7"/>
  <c r="V41" i="7" s="1"/>
  <c r="V37" i="1"/>
  <c r="V27" i="8"/>
  <c r="J68" i="1"/>
  <c r="J69" i="1"/>
  <c r="V35" i="5"/>
  <c r="V18" i="5"/>
  <c r="V33" i="5" s="1"/>
  <c r="V13" i="8"/>
  <c r="V21" i="8"/>
  <c r="X90" i="4"/>
  <c r="F73" i="4"/>
  <c r="F114" i="4" s="1"/>
  <c r="D72" i="4"/>
  <c r="F112" i="4"/>
  <c r="X86" i="5"/>
  <c r="N38" i="8"/>
  <c r="X20" i="7"/>
  <c r="X92" i="7" s="1"/>
  <c r="R39" i="6"/>
  <c r="R11" i="8"/>
  <c r="R18" i="6"/>
  <c r="R37" i="6" s="1"/>
  <c r="V17" i="8"/>
  <c r="X28" i="1"/>
  <c r="X90" i="1" s="1"/>
  <c r="V36" i="7"/>
  <c r="V18" i="7"/>
  <c r="V33" i="7" s="1"/>
  <c r="X11" i="7"/>
  <c r="X87" i="7" s="1"/>
  <c r="X38" i="1"/>
  <c r="N41" i="1"/>
  <c r="N42" i="1" s="1"/>
  <c r="X22" i="7"/>
  <c r="X88" i="7" s="1"/>
  <c r="X15" i="8"/>
  <c r="V67" i="4"/>
  <c r="X58" i="4"/>
  <c r="V35" i="4"/>
  <c r="F68" i="1"/>
  <c r="F69" i="1"/>
  <c r="X29" i="8"/>
  <c r="H72" i="7"/>
  <c r="J73" i="7"/>
  <c r="J74" i="7" s="1"/>
  <c r="J76" i="7" s="1"/>
  <c r="R25" i="8"/>
  <c r="X25" i="8" s="1"/>
  <c r="F113" i="7"/>
  <c r="V39" i="5"/>
  <c r="X10" i="1"/>
  <c r="X27" i="7"/>
  <c r="X90" i="7" s="1"/>
  <c r="X21" i="5"/>
  <c r="X88" i="5" s="1"/>
  <c r="V28" i="8"/>
  <c r="X28" i="8" s="1"/>
  <c r="R38" i="4"/>
  <c r="R38" i="8" s="1"/>
  <c r="R20" i="8"/>
  <c r="X20" i="8" s="1"/>
  <c r="X92" i="8" s="1"/>
  <c r="R39" i="1"/>
  <c r="N47" i="6"/>
  <c r="N48" i="6" s="1"/>
  <c r="N35" i="8"/>
  <c r="X17" i="5"/>
  <c r="X18" i="5" s="1"/>
  <c r="X33" i="5" s="1"/>
  <c r="N39" i="8"/>
  <c r="R18" i="4"/>
  <c r="R33" i="4" s="1"/>
  <c r="R36" i="4"/>
  <c r="R10" i="8"/>
  <c r="X62" i="4"/>
  <c r="X111" i="4" s="1"/>
  <c r="R22" i="8"/>
  <c r="X22" i="8" s="1"/>
  <c r="R39" i="4"/>
  <c r="X39" i="4" s="1"/>
  <c r="X39" i="7"/>
  <c r="X10" i="7"/>
  <c r="V35" i="1"/>
  <c r="J69" i="5"/>
  <c r="J68" i="5"/>
  <c r="N36" i="8"/>
  <c r="N37" i="8"/>
  <c r="X11" i="4"/>
  <c r="X87" i="4" s="1"/>
  <c r="X32" i="8"/>
  <c r="X89" i="8" s="1"/>
  <c r="J78" i="6"/>
  <c r="J77" i="6"/>
  <c r="V29" i="8"/>
  <c r="V37" i="5"/>
  <c r="X32" i="4"/>
  <c r="X89" i="4" s="1"/>
  <c r="R36" i="1"/>
  <c r="R18" i="1"/>
  <c r="R33" i="1" s="1"/>
  <c r="R37" i="7"/>
  <c r="X37" i="7" s="1"/>
  <c r="R37" i="1"/>
  <c r="R27" i="8"/>
  <c r="R35" i="5"/>
  <c r="R18" i="5"/>
  <c r="R33" i="5" s="1"/>
  <c r="R13" i="8"/>
  <c r="X13" i="8" s="1"/>
  <c r="R21" i="8"/>
  <c r="X21" i="8" s="1"/>
  <c r="R39" i="5"/>
  <c r="R39" i="8" s="1"/>
  <c r="X14" i="8"/>
  <c r="F113" i="4"/>
  <c r="F115" i="5"/>
  <c r="X20" i="4"/>
  <c r="X92" i="4" s="1"/>
  <c r="J69" i="4"/>
  <c r="J68" i="4"/>
  <c r="X38" i="7"/>
  <c r="X39" i="1"/>
  <c r="V11" i="8"/>
  <c r="X11" i="8" s="1"/>
  <c r="V39" i="6"/>
  <c r="V18" i="6"/>
  <c r="V37" i="6" s="1"/>
  <c r="R17" i="8"/>
  <c r="X17" i="8" s="1"/>
  <c r="X18" i="6"/>
  <c r="X37" i="6" s="1"/>
  <c r="N18" i="8"/>
  <c r="N33" i="8" s="1"/>
  <c r="X10" i="4"/>
  <c r="X22" i="4"/>
  <c r="X88" i="4" s="1"/>
  <c r="R18" i="7"/>
  <c r="R33" i="7" s="1"/>
  <c r="R36" i="7"/>
  <c r="X36" i="7" s="1"/>
  <c r="N41" i="7"/>
  <c r="N42" i="7" s="1"/>
  <c r="X35" i="7"/>
  <c r="X20" i="1"/>
  <c r="X92" i="1" s="1"/>
  <c r="X11" i="1"/>
  <c r="X87" i="1" s="1"/>
  <c r="F113" i="8"/>
  <c r="V49" i="8"/>
  <c r="X49" i="8" s="1"/>
  <c r="X99" i="8" s="1"/>
  <c r="X49" i="5"/>
  <c r="X99" i="5" s="1"/>
  <c r="X16" i="8"/>
  <c r="R35" i="4"/>
  <c r="R41" i="4" s="1"/>
  <c r="R42" i="4" s="1"/>
  <c r="R68" i="4" s="1"/>
  <c r="X29" i="5"/>
  <c r="X90" i="5" s="1"/>
  <c r="V37" i="8" l="1"/>
  <c r="V41" i="1"/>
  <c r="V42" i="1" s="1"/>
  <c r="V69" i="1" s="1"/>
  <c r="R37" i="8"/>
  <c r="F74" i="7"/>
  <c r="F76" i="7" s="1"/>
  <c r="V36" i="8"/>
  <c r="X38" i="4"/>
  <c r="X36" i="1"/>
  <c r="F115" i="4"/>
  <c r="F115" i="7"/>
  <c r="P72" i="4"/>
  <c r="R73" i="4"/>
  <c r="X87" i="8"/>
  <c r="R69" i="4"/>
  <c r="R74" i="4" s="1"/>
  <c r="R76" i="4" s="1"/>
  <c r="X41" i="7"/>
  <c r="R41" i="5"/>
  <c r="R42" i="5" s="1"/>
  <c r="J82" i="6"/>
  <c r="J68" i="8"/>
  <c r="H72" i="8" s="1"/>
  <c r="K68" i="8"/>
  <c r="H81" i="6"/>
  <c r="X37" i="8"/>
  <c r="H72" i="5"/>
  <c r="J73" i="5"/>
  <c r="J74" i="5" s="1"/>
  <c r="J76" i="5" s="1"/>
  <c r="X86" i="7"/>
  <c r="X18" i="7"/>
  <c r="X33" i="7" s="1"/>
  <c r="R36" i="8"/>
  <c r="X36" i="8" s="1"/>
  <c r="N41" i="8"/>
  <c r="N42" i="8" s="1"/>
  <c r="N69" i="8" s="1"/>
  <c r="X39" i="5"/>
  <c r="X37" i="1"/>
  <c r="X86" i="1"/>
  <c r="X18" i="1"/>
  <c r="X33" i="1" s="1"/>
  <c r="D72" i="1"/>
  <c r="F112" i="1"/>
  <c r="F73" i="1"/>
  <c r="F114" i="1" s="1"/>
  <c r="X67" i="4"/>
  <c r="X95" i="4"/>
  <c r="N69" i="1"/>
  <c r="N68" i="1"/>
  <c r="X36" i="4"/>
  <c r="R35" i="8"/>
  <c r="R47" i="6"/>
  <c r="R48" i="6" s="1"/>
  <c r="V41" i="5"/>
  <c r="V42" i="5" s="1"/>
  <c r="V69" i="5" s="1"/>
  <c r="H72" i="1"/>
  <c r="J73" i="1"/>
  <c r="J74" i="1" s="1"/>
  <c r="J76" i="1" s="1"/>
  <c r="N68" i="4"/>
  <c r="N69" i="4"/>
  <c r="G69" i="8"/>
  <c r="F123" i="6"/>
  <c r="V42" i="7"/>
  <c r="X95" i="1"/>
  <c r="X67" i="1"/>
  <c r="V18" i="8"/>
  <c r="V33" i="8" s="1"/>
  <c r="X93" i="8"/>
  <c r="V68" i="5"/>
  <c r="X88" i="8"/>
  <c r="X87" i="5"/>
  <c r="N69" i="5"/>
  <c r="N68" i="5"/>
  <c r="X90" i="8"/>
  <c r="X37" i="5"/>
  <c r="N68" i="7"/>
  <c r="N69" i="7"/>
  <c r="X18" i="4"/>
  <c r="X33" i="4" s="1"/>
  <c r="X86" i="4"/>
  <c r="X10" i="8"/>
  <c r="V47" i="6"/>
  <c r="V48" i="6" s="1"/>
  <c r="V35" i="8"/>
  <c r="H72" i="4"/>
  <c r="J73" i="4"/>
  <c r="J74" i="4" s="1"/>
  <c r="J76" i="4" s="1"/>
  <c r="F74" i="4"/>
  <c r="F76" i="4" s="1"/>
  <c r="K69" i="8"/>
  <c r="R41" i="7"/>
  <c r="R42" i="7" s="1"/>
  <c r="R18" i="8"/>
  <c r="R33" i="8" s="1"/>
  <c r="X39" i="6"/>
  <c r="X47" i="6" s="1"/>
  <c r="N77" i="6"/>
  <c r="N78" i="6"/>
  <c r="V39" i="8"/>
  <c r="X39" i="8" s="1"/>
  <c r="F113" i="1"/>
  <c r="V41" i="4"/>
  <c r="V42" i="4" s="1"/>
  <c r="V68" i="4" s="1"/>
  <c r="X35" i="1"/>
  <c r="X38" i="8"/>
  <c r="X35" i="4"/>
  <c r="F122" i="6"/>
  <c r="D81" i="6"/>
  <c r="G68" i="8"/>
  <c r="F82" i="6"/>
  <c r="F68" i="8"/>
  <c r="R41" i="1"/>
  <c r="R42" i="1" s="1"/>
  <c r="V68" i="1"/>
  <c r="X95" i="5"/>
  <c r="X67" i="5"/>
  <c r="V67" i="8"/>
  <c r="X58" i="8"/>
  <c r="X35" i="5"/>
  <c r="V41" i="8" l="1"/>
  <c r="V42" i="8" s="1"/>
  <c r="V69" i="8" s="1"/>
  <c r="R41" i="8"/>
  <c r="X41" i="5"/>
  <c r="X94" i="5" s="1"/>
  <c r="F115" i="1"/>
  <c r="X41" i="4"/>
  <c r="X42" i="4" s="1"/>
  <c r="X69" i="4" s="1"/>
  <c r="X113" i="4" s="1"/>
  <c r="V69" i="4"/>
  <c r="F74" i="1"/>
  <c r="F76" i="1" s="1"/>
  <c r="V73" i="4"/>
  <c r="T72" i="4"/>
  <c r="X95" i="8"/>
  <c r="X67" i="8"/>
  <c r="R68" i="1"/>
  <c r="R69" i="1"/>
  <c r="F124" i="6"/>
  <c r="F125" i="6" s="1"/>
  <c r="F73" i="8"/>
  <c r="O69" i="8"/>
  <c r="X48" i="6"/>
  <c r="X103" i="6"/>
  <c r="R69" i="7"/>
  <c r="R68" i="7"/>
  <c r="X18" i="8"/>
  <c r="X33" i="8" s="1"/>
  <c r="X86" i="8"/>
  <c r="N73" i="7"/>
  <c r="N74" i="7" s="1"/>
  <c r="L72" i="7"/>
  <c r="V73" i="5"/>
  <c r="T72" i="5"/>
  <c r="N73" i="4"/>
  <c r="X68" i="4"/>
  <c r="X112" i="4" s="1"/>
  <c r="L72" i="4"/>
  <c r="R78" i="6"/>
  <c r="R77" i="6"/>
  <c r="X35" i="8"/>
  <c r="X41" i="8" s="1"/>
  <c r="J73" i="8"/>
  <c r="J74" i="8" s="1"/>
  <c r="J76" i="8" s="1"/>
  <c r="T72" i="1"/>
  <c r="V73" i="1"/>
  <c r="V74" i="1" s="1"/>
  <c r="V76" i="1" s="1"/>
  <c r="D72" i="8"/>
  <c r="F112" i="8"/>
  <c r="X41" i="1"/>
  <c r="L81" i="6"/>
  <c r="N82" i="6"/>
  <c r="N68" i="8"/>
  <c r="O68" i="8"/>
  <c r="J83" i="6"/>
  <c r="J85" i="6" s="1"/>
  <c r="K76" i="8" s="1"/>
  <c r="V77" i="6"/>
  <c r="V78" i="6"/>
  <c r="N73" i="5"/>
  <c r="N74" i="5" s="1"/>
  <c r="L72" i="5"/>
  <c r="V74" i="5"/>
  <c r="V76" i="5" s="1"/>
  <c r="V68" i="7"/>
  <c r="V69" i="7"/>
  <c r="F83" i="6"/>
  <c r="F85" i="6" s="1"/>
  <c r="R42" i="8"/>
  <c r="R69" i="8" s="1"/>
  <c r="L72" i="1"/>
  <c r="N73" i="1"/>
  <c r="R69" i="5"/>
  <c r="R68" i="5"/>
  <c r="X42" i="7"/>
  <c r="X69" i="7" s="1"/>
  <c r="X113" i="7" s="1"/>
  <c r="X94" i="7"/>
  <c r="X73" i="4" l="1"/>
  <c r="X114" i="4" s="1"/>
  <c r="X115" i="4" s="1"/>
  <c r="V74" i="4"/>
  <c r="V76" i="4" s="1"/>
  <c r="X42" i="5"/>
  <c r="X69" i="5" s="1"/>
  <c r="X113" i="5" s="1"/>
  <c r="X94" i="4"/>
  <c r="G76" i="8"/>
  <c r="P72" i="5"/>
  <c r="R73" i="5"/>
  <c r="R74" i="5" s="1"/>
  <c r="R76" i="5" s="1"/>
  <c r="V73" i="7"/>
  <c r="V74" i="7" s="1"/>
  <c r="V76" i="7" s="1"/>
  <c r="T72" i="7"/>
  <c r="N76" i="7"/>
  <c r="V82" i="6"/>
  <c r="V68" i="8"/>
  <c r="T72" i="8" s="1"/>
  <c r="W68" i="8"/>
  <c r="T81" i="6"/>
  <c r="N73" i="8"/>
  <c r="X94" i="1"/>
  <c r="X42" i="1"/>
  <c r="X69" i="1" s="1"/>
  <c r="X113" i="1" s="1"/>
  <c r="R82" i="6"/>
  <c r="R83" i="6" s="1"/>
  <c r="R85" i="6" s="1"/>
  <c r="S68" i="8"/>
  <c r="R68" i="8"/>
  <c r="P72" i="8" s="1"/>
  <c r="P81" i="6"/>
  <c r="N76" i="5"/>
  <c r="X68" i="7"/>
  <c r="X112" i="7" s="1"/>
  <c r="P72" i="7"/>
  <c r="R73" i="7"/>
  <c r="R74" i="7" s="1"/>
  <c r="N83" i="6"/>
  <c r="R73" i="1"/>
  <c r="X73" i="1" s="1"/>
  <c r="X114" i="1" s="1"/>
  <c r="P72" i="1"/>
  <c r="X68" i="1"/>
  <c r="X112" i="1" s="1"/>
  <c r="N74" i="4"/>
  <c r="X68" i="5"/>
  <c r="X112" i="5" s="1"/>
  <c r="W69" i="8"/>
  <c r="L72" i="8"/>
  <c r="X42" i="8"/>
  <c r="X69" i="8" s="1"/>
  <c r="X113" i="8" s="1"/>
  <c r="X94" i="8"/>
  <c r="N74" i="1"/>
  <c r="S69" i="8"/>
  <c r="X77" i="6"/>
  <c r="X122" i="6" s="1"/>
  <c r="X78" i="6"/>
  <c r="X123" i="6" s="1"/>
  <c r="F114" i="8"/>
  <c r="F115" i="8" s="1"/>
  <c r="F74" i="8"/>
  <c r="F76" i="8" s="1"/>
  <c r="R74" i="1" l="1"/>
  <c r="R76" i="1" s="1"/>
  <c r="V73" i="8"/>
  <c r="V74" i="8" s="1"/>
  <c r="V76" i="8" s="1"/>
  <c r="V83" i="6"/>
  <c r="V85" i="6" s="1"/>
  <c r="W76" i="8" s="1"/>
  <c r="X73" i="7"/>
  <c r="X114" i="7" s="1"/>
  <c r="X115" i="7" s="1"/>
  <c r="X73" i="5"/>
  <c r="X114" i="5" s="1"/>
  <c r="X115" i="5" s="1"/>
  <c r="R76" i="7"/>
  <c r="X74" i="7"/>
  <c r="X76" i="7" s="1"/>
  <c r="X74" i="4"/>
  <c r="X76" i="4" s="1"/>
  <c r="N76" i="4"/>
  <c r="X74" i="5"/>
  <c r="X76" i="5" s="1"/>
  <c r="R73" i="8"/>
  <c r="R74" i="8" s="1"/>
  <c r="R76" i="8" s="1"/>
  <c r="X82" i="6"/>
  <c r="X124" i="6" s="1"/>
  <c r="X125" i="6" s="1"/>
  <c r="X74" i="1"/>
  <c r="X76" i="1" s="1"/>
  <c r="N76" i="1"/>
  <c r="X68" i="8"/>
  <c r="X112" i="8" s="1"/>
  <c r="N85" i="6"/>
  <c r="X115" i="1"/>
  <c r="N74" i="8"/>
  <c r="X83" i="6" l="1"/>
  <c r="X85" i="6" s="1"/>
  <c r="S76" i="8"/>
  <c r="O76" i="8"/>
  <c r="X73" i="8"/>
  <c r="X114" i="8" s="1"/>
  <c r="X115" i="8" s="1"/>
  <c r="X74" i="8"/>
  <c r="X76" i="8" s="1"/>
  <c r="N76" i="8"/>
</calcChain>
</file>

<file path=xl/comments1.xml><?xml version="1.0" encoding="utf-8"?>
<comments xmlns="http://schemas.openxmlformats.org/spreadsheetml/2006/main">
  <authors>
    <author xml:space="preserve"> Roland Wildman</author>
  </authors>
  <commentList>
    <comment ref="E21" authorId="0" shapeId="0">
      <text>
        <r>
          <rPr>
            <sz val="8"/>
            <color indexed="81"/>
            <rFont val="Tahoma"/>
            <family val="2"/>
          </rPr>
          <t xml:space="preserve">This rate should usually be 1/2 or 50% of the 
rate for the Summer.
</t>
        </r>
      </text>
    </comment>
    <comment ref="A32" authorId="0" shapeId="0">
      <text>
        <r>
          <rPr>
            <sz val="8"/>
            <color indexed="81"/>
            <rFont val="Tahoma"/>
            <family val="2"/>
          </rPr>
          <t xml:space="preserve">Effective November 1, 2005, Tuition for RA's and PA's will no longer be subject to F &amp; A costs.  Tuition is considered a part of the compensation package by IRS rules, but is excluded from F &amp; A.    
</t>
        </r>
      </text>
    </comment>
    <comment ref="A33" authorId="0" shapeId="0">
      <text>
        <r>
          <rPr>
            <sz val="8"/>
            <color indexed="81"/>
            <rFont val="Tahoma"/>
            <family val="2"/>
          </rPr>
          <t xml:space="preserve">Effective November 1, 2005, Tuition for RA's and PA's will no longer be subject to F &amp; A costs.  Tuition is considered a part of the compensation package by IRS rules, but is excluded from F &amp; A.    
</t>
        </r>
      </text>
    </comment>
    <comment ref="A34" authorId="0" shapeId="0">
      <text>
        <r>
          <rPr>
            <sz val="8"/>
            <color indexed="81"/>
            <rFont val="Tahoma"/>
            <family val="2"/>
          </rPr>
          <t xml:space="preserve">Effective November 1, 2005, Tuition for RA's and PA's will no longer be subject to F &amp; A costs.  Tuition is considered a part of the compensation package by IRS rules, but is excluded from F &amp; A.    
</t>
        </r>
      </text>
    </comment>
    <comment ref="A44" authorId="0" shapeId="0">
      <text>
        <r>
          <rPr>
            <sz val="8"/>
            <color indexed="81"/>
            <rFont val="Tahoma"/>
            <family val="2"/>
          </rPr>
          <t xml:space="preserve">Student Health Insurance rates have been set by negotations in early April.  The memo says to use a 10% inflation factor for the out years.
</t>
        </r>
      </text>
    </comment>
    <comment ref="A45" authorId="0" shapeId="0">
      <text>
        <r>
          <rPr>
            <sz val="8"/>
            <color indexed="81"/>
            <rFont val="Tahoma"/>
            <family val="2"/>
          </rPr>
          <t xml:space="preserve">Student Health Insurance rates have been set by negotations in early April.  The memo says to use a 10% inflation factor for the out years.
</t>
        </r>
      </text>
    </comment>
    <comment ref="A46" authorId="0" shapeId="0">
      <text>
        <r>
          <rPr>
            <sz val="8"/>
            <color indexed="81"/>
            <rFont val="Tahoma"/>
            <family val="2"/>
          </rPr>
          <t xml:space="preserve">Student Health Insurance rates have been set by negotations in early April.  The memo says to use a 10% inflation factor for the out years.
</t>
        </r>
      </text>
    </comment>
    <comment ref="A74" authorId="0" shapeId="0">
      <text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Be sure to label the subcontractor name in place of the number.
</t>
        </r>
      </text>
    </comment>
    <comment ref="A75" authorId="0" shapeId="0">
      <text>
        <r>
          <rPr>
            <sz val="8"/>
            <color indexed="81"/>
            <rFont val="Tahoma"/>
            <family val="2"/>
          </rPr>
          <t xml:space="preserve">Be sure to label the subcontractor name in place of the number.
</t>
        </r>
      </text>
    </comment>
  </commentList>
</comments>
</file>

<file path=xl/comments2.xml><?xml version="1.0" encoding="utf-8"?>
<comments xmlns="http://schemas.openxmlformats.org/spreadsheetml/2006/main">
  <authors>
    <author xml:space="preserve"> Roland Wildman</author>
  </authors>
  <commentList>
    <comment ref="E21" authorId="0" shapeId="0">
      <text>
        <r>
          <rPr>
            <sz val="8"/>
            <color indexed="81"/>
            <rFont val="Tahoma"/>
            <family val="2"/>
          </rPr>
          <t xml:space="preserve">This rate should usually be 1/2 or 50% of the 
rate for the Summer.
</t>
        </r>
      </text>
    </comment>
    <comment ref="A32" authorId="0" shapeId="0">
      <text>
        <r>
          <rPr>
            <sz val="8"/>
            <color indexed="81"/>
            <rFont val="Tahoma"/>
            <family val="2"/>
          </rPr>
          <t xml:space="preserve">Effective November 1, 2005, Tuition for RA's and PA's will no longer be subject to F &amp; A costs.  Tuition is considered a part of the compensation package by IRS rules, but is excluded from F &amp; A.    
</t>
        </r>
      </text>
    </comment>
    <comment ref="A40" authorId="0" shapeId="0">
      <text>
        <r>
          <rPr>
            <sz val="8"/>
            <color indexed="81"/>
            <rFont val="Tahoma"/>
            <family val="2"/>
          </rPr>
          <t xml:space="preserve">Student Health Insurance rates have been set by negotations in early April.  The memo says to use a 10% inflation factor for the out years.
</t>
        </r>
      </text>
    </comment>
    <comment ref="A65" authorId="0" shapeId="0">
      <text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Be sure to label the subcontractor name in place of the number.
</t>
        </r>
      </text>
    </comment>
    <comment ref="A66" authorId="0" shapeId="0">
      <text>
        <r>
          <rPr>
            <sz val="8"/>
            <color indexed="81"/>
            <rFont val="Tahoma"/>
            <family val="2"/>
          </rPr>
          <t xml:space="preserve">Be sure to label the subcontractor name in place of the number.
</t>
        </r>
      </text>
    </comment>
  </commentList>
</comments>
</file>

<file path=xl/comments3.xml><?xml version="1.0" encoding="utf-8"?>
<comments xmlns="http://schemas.openxmlformats.org/spreadsheetml/2006/main">
  <authors>
    <author xml:space="preserve"> Roland Wildman</author>
  </authors>
  <commentList>
    <comment ref="E21" authorId="0" shapeId="0">
      <text>
        <r>
          <rPr>
            <sz val="8"/>
            <color indexed="81"/>
            <rFont val="Tahoma"/>
            <family val="2"/>
          </rPr>
          <t xml:space="preserve">This rate should usually be 1/2 or 50% of the 
rate for the Summer.
</t>
        </r>
      </text>
    </comment>
    <comment ref="A32" authorId="0" shapeId="0">
      <text>
        <r>
          <rPr>
            <sz val="8"/>
            <color indexed="81"/>
            <rFont val="Tahoma"/>
            <family val="2"/>
          </rPr>
          <t xml:space="preserve">Effective November 1, 2005, Tuition for RA's and PA's will no longer be subject to F &amp; A costs.  Tuition is considered a part of the compensation package by IRS rules, but is excluded from F &amp; A.    
</t>
        </r>
      </text>
    </comment>
    <comment ref="A40" authorId="0" shapeId="0">
      <text>
        <r>
          <rPr>
            <sz val="8"/>
            <color indexed="81"/>
            <rFont val="Tahoma"/>
            <family val="2"/>
          </rPr>
          <t xml:space="preserve">Student Health Insurance rates have been set by negotations in early April.  The memo says to use a 10% inflation factor for the out years.
</t>
        </r>
      </text>
    </comment>
    <comment ref="A65" authorId="0" shapeId="0">
      <text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Be sure to label the subcontractor name in place of the number.
</t>
        </r>
      </text>
    </comment>
    <comment ref="A66" authorId="0" shapeId="0">
      <text>
        <r>
          <rPr>
            <sz val="8"/>
            <color indexed="81"/>
            <rFont val="Tahoma"/>
            <family val="2"/>
          </rPr>
          <t xml:space="preserve">Be sure to label the subcontractor name in place of the number.
</t>
        </r>
      </text>
    </comment>
  </commentList>
</comments>
</file>

<file path=xl/comments4.xml><?xml version="1.0" encoding="utf-8"?>
<comments xmlns="http://schemas.openxmlformats.org/spreadsheetml/2006/main">
  <authors>
    <author xml:space="preserve"> Roland Wildman</author>
  </authors>
  <commentList>
    <comment ref="E21" authorId="0" shapeId="0">
      <text>
        <r>
          <rPr>
            <sz val="8"/>
            <color indexed="81"/>
            <rFont val="Tahoma"/>
            <family val="2"/>
          </rPr>
          <t xml:space="preserve">This rate should usually be 1/2 or 50% of the 
rate for the Summer.
</t>
        </r>
      </text>
    </comment>
    <comment ref="A32" authorId="0" shapeId="0">
      <text>
        <r>
          <rPr>
            <sz val="8"/>
            <color indexed="81"/>
            <rFont val="Tahoma"/>
            <family val="2"/>
          </rPr>
          <t xml:space="preserve">Effective November 1, 2005, Tuition for RA's and PA's will no longer be subject to F &amp; A costs.  Tuition is considered a part of the compensation package by IRS rules, but is excluded from F &amp; A.    
</t>
        </r>
      </text>
    </comment>
    <comment ref="A40" authorId="0" shapeId="0">
      <text>
        <r>
          <rPr>
            <sz val="8"/>
            <color indexed="81"/>
            <rFont val="Tahoma"/>
            <family val="2"/>
          </rPr>
          <t xml:space="preserve">Student Health Insurance rates have been set by negotations in early April.  The memo says to use a 10% inflation factor for the out years.
</t>
        </r>
      </text>
    </comment>
    <comment ref="A65" authorId="0" shapeId="0">
      <text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Be sure to label the subcontractor name in place of the number.
</t>
        </r>
      </text>
    </comment>
    <comment ref="A66" authorId="0" shapeId="0">
      <text>
        <r>
          <rPr>
            <sz val="8"/>
            <color indexed="81"/>
            <rFont val="Tahoma"/>
            <family val="2"/>
          </rPr>
          <t xml:space="preserve">Be sure to label the subcontractor name in place of the number.
</t>
        </r>
      </text>
    </comment>
  </commentList>
</comments>
</file>

<file path=xl/comments5.xml><?xml version="1.0" encoding="utf-8"?>
<comments xmlns="http://schemas.openxmlformats.org/spreadsheetml/2006/main">
  <authors>
    <author xml:space="preserve"> Roland Wildman</author>
  </authors>
  <commentList>
    <comment ref="E21" authorId="0" shapeId="0">
      <text>
        <r>
          <rPr>
            <sz val="8"/>
            <color indexed="81"/>
            <rFont val="Tahoma"/>
            <family val="2"/>
          </rPr>
          <t xml:space="preserve">This rate should usually be 1/2 or 50% of the 
rate for the Summer.
</t>
        </r>
      </text>
    </comment>
    <comment ref="A32" authorId="0" shapeId="0">
      <text>
        <r>
          <rPr>
            <sz val="8"/>
            <color indexed="81"/>
            <rFont val="Tahoma"/>
            <family val="2"/>
          </rPr>
          <t xml:space="preserve">Effective November 1, 2005, Tuition for RA's and PA's will no longer be subject to F &amp; A costs.  Tuition is considered a part of the compensation package by IRS rules, but is excluded from F &amp; A.    
</t>
        </r>
      </text>
    </comment>
    <comment ref="A40" authorId="0" shapeId="0">
      <text>
        <r>
          <rPr>
            <sz val="8"/>
            <color indexed="81"/>
            <rFont val="Tahoma"/>
            <family val="2"/>
          </rPr>
          <t xml:space="preserve">Student Health Insurance rates have been set by negotations in early April.  The memo says to use a 10% inflation factor for the out years.
</t>
        </r>
      </text>
    </comment>
    <comment ref="A65" authorId="0" shapeId="0">
      <text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Be sure to label the subcontractor name in place of the number.
</t>
        </r>
      </text>
    </comment>
    <comment ref="A66" authorId="0" shapeId="0">
      <text>
        <r>
          <rPr>
            <sz val="8"/>
            <color indexed="81"/>
            <rFont val="Tahoma"/>
            <family val="2"/>
          </rPr>
          <t xml:space="preserve">Be sure to label the subcontractor name in place of the number.
</t>
        </r>
      </text>
    </comment>
  </commentList>
</comments>
</file>

<file path=xl/comments6.xml><?xml version="1.0" encoding="utf-8"?>
<comments xmlns="http://schemas.openxmlformats.org/spreadsheetml/2006/main">
  <authors>
    <author xml:space="preserve"> Roland Wildman</author>
  </authors>
  <commentList>
    <comment ref="E21" authorId="0" shapeId="0">
      <text>
        <r>
          <rPr>
            <sz val="8"/>
            <color indexed="81"/>
            <rFont val="Tahoma"/>
            <family val="2"/>
          </rPr>
          <t xml:space="preserve">This rate should usually be 1/2 or 50% of the 
rate for the Summer.
</t>
        </r>
      </text>
    </comment>
    <comment ref="A32" authorId="0" shapeId="0">
      <text>
        <r>
          <rPr>
            <sz val="8"/>
            <color indexed="81"/>
            <rFont val="Tahoma"/>
            <family val="2"/>
          </rPr>
          <t xml:space="preserve">Effective November 1, 2005, Tuition for RA's and PA's will no longer be subject to F &amp; A costs.  Tuition is considered a part of the compensation package by IRS rules, but is excluded from F &amp; A.    
</t>
        </r>
      </text>
    </comment>
    <comment ref="A40" authorId="0" shapeId="0">
      <text>
        <r>
          <rPr>
            <sz val="8"/>
            <color indexed="81"/>
            <rFont val="Tahoma"/>
            <family val="2"/>
          </rPr>
          <t xml:space="preserve">Student Health Insurance rates have been set by negotations in early April.  The memo says to use a 10% inflation factor for the out years.
</t>
        </r>
      </text>
    </comment>
    <comment ref="A65" authorId="0" shapeId="0">
      <text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Be sure to label the subcontractor name in place of the number.
</t>
        </r>
      </text>
    </comment>
    <comment ref="A66" authorId="0" shapeId="0">
      <text>
        <r>
          <rPr>
            <sz val="8"/>
            <color indexed="81"/>
            <rFont val="Tahoma"/>
            <family val="2"/>
          </rPr>
          <t xml:space="preserve">Be sure to label the subcontractor name in place of the number.
</t>
        </r>
      </text>
    </comment>
  </commentList>
</comments>
</file>

<file path=xl/sharedStrings.xml><?xml version="1.0" encoding="utf-8"?>
<sst xmlns="http://schemas.openxmlformats.org/spreadsheetml/2006/main" count="1333" uniqueCount="183">
  <si>
    <r>
      <t xml:space="preserve">Cost Proposal to </t>
    </r>
    <r>
      <rPr>
        <i/>
        <sz val="10"/>
        <color indexed="10"/>
        <rFont val="Arial"/>
        <family val="2"/>
      </rPr>
      <t>&lt;Agency Name&gt;</t>
    </r>
  </si>
  <si>
    <t>Note:  This template requires you to fix the number of months in each period for labor costs</t>
  </si>
  <si>
    <t>To change the inflation factor, enter the number you wish to use below in the blue font.</t>
  </si>
  <si>
    <t>Organization: University of New Mexico</t>
  </si>
  <si>
    <t>Inflation factor =</t>
  </si>
  <si>
    <t>percent/year</t>
  </si>
  <si>
    <t>Do not change the number to the left of this message</t>
  </si>
  <si>
    <t xml:space="preserve">Proposed </t>
  </si>
  <si>
    <t>In response to BAA(RFP, PA) #</t>
  </si>
  <si>
    <t>Period</t>
  </si>
  <si>
    <t>Total</t>
  </si>
  <si>
    <r>
      <t xml:space="preserve">Period of Performance:   </t>
    </r>
    <r>
      <rPr>
        <sz val="10"/>
        <color indexed="10"/>
        <rFont val="Arial"/>
        <family val="2"/>
      </rPr>
      <t>???????</t>
    </r>
  </si>
  <si>
    <t>NOTE: (The rates in this column must be adjusted in the formula.  Select the cell desired.  Press F2 and adjust the formula.  .  All faculty cells are set to 9 months.  If you put a research professor in, you will need to adjust the 9 to a 12.)</t>
  </si>
  <si>
    <t>Base period</t>
  </si>
  <si>
    <t>Period 1</t>
  </si>
  <si>
    <t>Period 2</t>
  </si>
  <si>
    <t>Period 3</t>
  </si>
  <si>
    <t>Period 4</t>
  </si>
  <si>
    <t>Period 5</t>
  </si>
  <si>
    <t>A. Senior Personnel</t>
  </si>
  <si>
    <t>Person Mos</t>
  </si>
  <si>
    <t xml:space="preserve"> $/mo</t>
  </si>
  <si>
    <t>(12 months)</t>
  </si>
  <si>
    <t>(  ) Faculty 2</t>
  </si>
  <si>
    <t>(  ) Faculty 3</t>
  </si>
  <si>
    <t>(  ) Faculty 4</t>
  </si>
  <si>
    <t>B. Other Personnel</t>
  </si>
  <si>
    <t>Calendar Mos.</t>
  </si>
  <si>
    <t>(  ) Postdoctoral Associates</t>
  </si>
  <si>
    <t xml:space="preserve"> (  )  Graduate Research Ass'ts.</t>
  </si>
  <si>
    <t>50% Academic Yr</t>
  </si>
  <si>
    <t>100% Summer</t>
  </si>
  <si>
    <t>Hours</t>
  </si>
  <si>
    <t>$/Hr</t>
  </si>
  <si>
    <t xml:space="preserve"> (  ) Undergraduate Students</t>
  </si>
  <si>
    <t># of student semesters/yr</t>
  </si>
  <si>
    <t>Graduate Student Tuition (not subject to Benefits)</t>
  </si>
  <si>
    <t>Total Salaries and Wages (A+B)</t>
  </si>
  <si>
    <t>C. Fringe Benefits</t>
  </si>
  <si>
    <t>Subtotal Fringe Benefits</t>
  </si>
  <si>
    <t>Total Salaries, Wages, and Fringe Benefits (A+B+C)</t>
  </si>
  <si>
    <t>Total Equipment</t>
  </si>
  <si>
    <t xml:space="preserve">E. Travel </t>
  </si>
  <si>
    <t>2. Foreign</t>
  </si>
  <si>
    <t xml:space="preserve"> Stipends</t>
  </si>
  <si>
    <t xml:space="preserve"> Travel</t>
  </si>
  <si>
    <t xml:space="preserve"> Subsistence</t>
  </si>
  <si>
    <t xml:space="preserve"> Other (Describe: _______________________________)</t>
  </si>
  <si>
    <t>Subtotal Participant Support Costs</t>
  </si>
  <si>
    <t>G. Other Direct Costs</t>
  </si>
  <si>
    <t>Equipment maintenance</t>
  </si>
  <si>
    <t>Publication Costs</t>
  </si>
  <si>
    <t>Subcontract 1</t>
  </si>
  <si>
    <t>Subcontract 2</t>
  </si>
  <si>
    <t>Total Other Direct Costs</t>
  </si>
  <si>
    <t>H. Total Direct Costs</t>
  </si>
  <si>
    <t>I. Indirect Costs</t>
  </si>
  <si>
    <t xml:space="preserve">Rate: </t>
  </si>
  <si>
    <t>MTDC</t>
  </si>
  <si>
    <t xml:space="preserve">Base: </t>
  </si>
  <si>
    <t>Total Indirect Costs</t>
  </si>
  <si>
    <t>Less Mandatory Cost Share (ONLY if required by the agency)</t>
  </si>
  <si>
    <t>L. Total Program Cost to the Agency</t>
  </si>
  <si>
    <t>1. Domestic Out of State</t>
  </si>
  <si>
    <t>Laboratory supplies</t>
  </si>
  <si>
    <t xml:space="preserve">     Fabricated Equipment</t>
  </si>
  <si>
    <t xml:space="preserve">     Non-titled Equipment (Agency retains title)</t>
  </si>
  <si>
    <t xml:space="preserve">     UNM Titled Equipment</t>
  </si>
  <si>
    <t>Laboratory services (SEM, Cleanroom, etc)</t>
  </si>
  <si>
    <t>Computer software</t>
  </si>
  <si>
    <t xml:space="preserve">     Computer Equipment (Hardware only)</t>
  </si>
  <si>
    <t>To change the inflation factor automatically in the outyears, please go to cell "Z2".</t>
  </si>
  <si>
    <t>To view the current linflation factor, please go to cell Z2</t>
  </si>
  <si>
    <t>check figures</t>
  </si>
  <si>
    <t>SUMMARY PAGE</t>
  </si>
  <si>
    <t>(12 mos)</t>
  </si>
  <si>
    <t xml:space="preserve">Principal Investigator: </t>
  </si>
  <si>
    <t xml:space="preserve"> (  ) Professional Staff 1, Job title</t>
  </si>
  <si>
    <t xml:space="preserve"> (  ) Professional Staff 2, Job title</t>
  </si>
  <si>
    <t xml:space="preserve"> (  ) Professional Staff 3, Job title</t>
  </si>
  <si>
    <t>Non Capital Equipment (Equipment &lt;$5,000)</t>
  </si>
  <si>
    <t>D. Capital Equipment (&gt;$5,000/unit)  (Justification required  May also require current quotations)</t>
  </si>
  <si>
    <t>Faculty</t>
  </si>
  <si>
    <t>RA/GA</t>
  </si>
  <si>
    <t>20A0</t>
  </si>
  <si>
    <t>RA Tuition</t>
  </si>
  <si>
    <t>Professional Staff</t>
  </si>
  <si>
    <t>Post Doc</t>
  </si>
  <si>
    <t>20F0</t>
  </si>
  <si>
    <t>Fringe</t>
  </si>
  <si>
    <t>21J0</t>
  </si>
  <si>
    <t>Lab Supplies</t>
  </si>
  <si>
    <t>31S0</t>
  </si>
  <si>
    <t>includes chemicals,gasses</t>
  </si>
  <si>
    <t>Non Capital Equip.</t>
  </si>
  <si>
    <t>under $5000</t>
  </si>
  <si>
    <t>Other Resch Costs</t>
  </si>
  <si>
    <t>49Z0</t>
  </si>
  <si>
    <t>Other Supplies</t>
  </si>
  <si>
    <t>37Z0</t>
  </si>
  <si>
    <t>supplies for research</t>
  </si>
  <si>
    <t>Travel</t>
  </si>
  <si>
    <t>Equipment</t>
  </si>
  <si>
    <t>Subcontract</t>
  </si>
  <si>
    <t>Equipment Maint</t>
  </si>
  <si>
    <t>70D0</t>
  </si>
  <si>
    <t>TDC</t>
  </si>
  <si>
    <t>F&amp;A</t>
  </si>
  <si>
    <t>89Z0</t>
  </si>
  <si>
    <t xml:space="preserve"> ( 1 )  Graduate Research Ass'ts.</t>
  </si>
  <si>
    <t>20A1</t>
  </si>
  <si>
    <t>Technical Support</t>
  </si>
  <si>
    <t>Temporary/Student</t>
  </si>
  <si>
    <t>20P0</t>
  </si>
  <si>
    <t>63F4</t>
  </si>
  <si>
    <t>Fabrication</t>
  </si>
  <si>
    <t>( 1 ) Principal Investigator (Summer salary for 9 mo faculty)</t>
  </si>
  <si>
    <t>(  ) Faculty 2 (Summer salary for 9 mo faculty)</t>
  </si>
  <si>
    <t>(  ) Faculty 3 (Summer salary for 9 mo faculty)</t>
  </si>
  <si>
    <t>(  ) Faculty 4 (Summer salary for 9 mo faculty)</t>
  </si>
  <si>
    <t xml:space="preserve"> (  ) Summer Interns ( on payroll)</t>
  </si>
  <si>
    <t>1%</t>
  </si>
  <si>
    <t xml:space="preserve">     Faculty (Summer salary only for 9 mo faculty)</t>
  </si>
  <si>
    <t xml:space="preserve">     Postdocs</t>
  </si>
  <si>
    <t xml:space="preserve">     Students</t>
  </si>
  <si>
    <t>SUBCODES for PDS (Blue Sheet)</t>
  </si>
  <si>
    <t>Title:</t>
  </si>
  <si>
    <t>Foreign Travel</t>
  </si>
  <si>
    <r>
      <t xml:space="preserve">Modified Total Direct Costs  </t>
    </r>
    <r>
      <rPr>
        <b/>
        <sz val="10"/>
        <color indexed="12"/>
        <rFont val="Arial"/>
        <family val="2"/>
      </rPr>
      <t>(Note:  If you have subcontracts, you must adjust the MTDC to reflect the 1st $25K of each subcontract.  Usually, subcontracts are large enough that this will all occur in Year 1.)</t>
    </r>
  </si>
  <si>
    <t xml:space="preserve"> (  ) Technical Support</t>
  </si>
  <si>
    <t>Participant Stipends</t>
  </si>
  <si>
    <t>Participant Travel</t>
  </si>
  <si>
    <t>Participant misc</t>
  </si>
  <si>
    <t>46A0</t>
  </si>
  <si>
    <t xml:space="preserve">       Student Health Insurance</t>
  </si>
  <si>
    <t>Facutly Summer Salary</t>
  </si>
  <si>
    <t>Computer Supplies</t>
  </si>
  <si>
    <t>computer software</t>
  </si>
  <si>
    <t>Computer Hardware</t>
  </si>
  <si>
    <t>Equip Non UNM titled</t>
  </si>
  <si>
    <t>( 1 ) Total Senior Personnel</t>
  </si>
  <si>
    <r>
      <t>J. Total Direct and Indirect Costs (H+I)</t>
    </r>
    <r>
      <rPr>
        <b/>
        <i/>
        <sz val="10"/>
        <rFont val="Arial"/>
        <family val="2"/>
      </rPr>
      <t xml:space="preserve"> [Total Program Cost]</t>
    </r>
  </si>
  <si>
    <t>100% FTE Summer</t>
  </si>
  <si>
    <t>50% FTE Academic</t>
  </si>
  <si>
    <t>IDC Formula for period X:</t>
  </si>
  <si>
    <t>((MTDC*x.xxmos)*0.505F&amp;A)+((MTDC*x.xxmos)*.51F&amp;A)</t>
  </si>
  <si>
    <t xml:space="preserve">     Faculty</t>
  </si>
  <si>
    <t xml:space="preserve">     Staff</t>
  </si>
  <si>
    <t>Shipping Charges</t>
  </si>
  <si>
    <t>31K1</t>
  </si>
  <si>
    <t>(  ) Principal Investigator</t>
  </si>
  <si>
    <r>
      <t xml:space="preserve">F. Participant Support Costs (check solicitation - may be excluded from overhead). </t>
    </r>
    <r>
      <rPr>
        <b/>
        <i/>
        <sz val="10"/>
        <color indexed="12"/>
        <rFont val="Arial"/>
        <family val="2"/>
      </rPr>
      <t>This section does not automatically escalate.  Rarely used, You must enter the numbers for each year.</t>
    </r>
  </si>
  <si>
    <t>20J0</t>
  </si>
  <si>
    <t>Equipment maintenance (70D0)</t>
  </si>
  <si>
    <t>Machine Shop Costs (63X0)</t>
  </si>
  <si>
    <t xml:space="preserve"> </t>
  </si>
  <si>
    <t>Total Graduate Student Tuition</t>
  </si>
  <si>
    <t>Non-Capital Computer (&lt;$5,000) (3189)</t>
  </si>
  <si>
    <t>Consultants</t>
  </si>
  <si>
    <t xml:space="preserve">       Student Health Insurance - Fall</t>
  </si>
  <si>
    <t xml:space="preserve">       Student Health Insurance - Spring/Summer</t>
  </si>
  <si>
    <t>(  )  Graduate Research Ass'ts.</t>
  </si>
  <si>
    <t>(  ) Undergraduate Students</t>
  </si>
  <si>
    <t>(  ) Summer Interns ( on payroll)</t>
  </si>
  <si>
    <t xml:space="preserve">       Student Health Insurance - Summer Only</t>
  </si>
  <si>
    <t>Tuition - No F&amp;A</t>
  </si>
  <si>
    <t xml:space="preserve">  Grad Student Tuition (Individual Summer Credits)</t>
  </si>
  <si>
    <t xml:space="preserve">  Grad Student Tuition (Dissertation Credits)</t>
  </si>
  <si>
    <t>** Tuition Increased by 6%</t>
  </si>
  <si>
    <t xml:space="preserve">  Grad Student Tuition (Individual Credits - Fall Semester)</t>
  </si>
  <si>
    <t xml:space="preserve">  Grad Student Tuition (Individual Credits - Spring Semester</t>
  </si>
  <si>
    <t>FY19</t>
  </si>
  <si>
    <t>FY20</t>
  </si>
  <si>
    <t xml:space="preserve">Modified Total Direct Costs  </t>
  </si>
  <si>
    <t xml:space="preserve">F. Participant Support Costs </t>
  </si>
  <si>
    <t>FY21</t>
  </si>
  <si>
    <t>FY22</t>
  </si>
  <si>
    <t>(  ) Postdoctoral Associates - 100% FTE</t>
  </si>
  <si>
    <t xml:space="preserve">Cost Proposal to </t>
  </si>
  <si>
    <t xml:space="preserve">In response to </t>
  </si>
  <si>
    <t xml:space="preserve">Period of Performance:   </t>
  </si>
  <si>
    <t>FY23</t>
  </si>
  <si>
    <t xml:space="preserve">Title: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</si>
</sst>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0.0"/>
    <numFmt numFmtId="165" formatCode="&quot;$&quot;#,##0"/>
    <numFmt numFmtId="166" formatCode="0.0%"/>
  </numFmts>
  <fonts count="17" x14ac:knownFonts="1">
    <font>
      <sz val="10"/>
      <name val="Arial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4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8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8" fontId="4" fillId="0" borderId="0" xfId="0" applyNumberFormat="1" applyFont="1" applyAlignment="1">
      <alignment horizontal="right"/>
    </xf>
    <xf numFmtId="2" fontId="5" fillId="0" borderId="0" xfId="0" applyNumberFormat="1" applyFont="1"/>
    <xf numFmtId="15" fontId="4" fillId="0" borderId="0" xfId="0" applyNumberFormat="1" applyFont="1" applyAlignment="1"/>
    <xf numFmtId="0" fontId="6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Fill="1"/>
    <xf numFmtId="8" fontId="4" fillId="0" borderId="0" xfId="0" applyNumberFormat="1" applyFont="1" applyAlignment="1">
      <alignment horizontal="center"/>
    </xf>
    <xf numFmtId="8" fontId="7" fillId="0" borderId="0" xfId="0" applyNumberFormat="1" applyFont="1" applyAlignment="1">
      <alignment horizontal="center"/>
    </xf>
    <xf numFmtId="6" fontId="4" fillId="0" borderId="0" xfId="0" applyNumberFormat="1" applyFont="1"/>
    <xf numFmtId="8" fontId="4" fillId="0" borderId="0" xfId="0" applyNumberFormat="1" applyFont="1"/>
    <xf numFmtId="6" fontId="4" fillId="2" borderId="0" xfId="0" applyNumberFormat="1" applyFont="1" applyFill="1"/>
    <xf numFmtId="6" fontId="0" fillId="0" borderId="0" xfId="0" applyNumberFormat="1"/>
    <xf numFmtId="0" fontId="7" fillId="0" borderId="0" xfId="0" applyFont="1"/>
    <xf numFmtId="6" fontId="7" fillId="0" borderId="0" xfId="0" applyNumberFormat="1" applyFont="1"/>
    <xf numFmtId="164" fontId="4" fillId="0" borderId="0" xfId="0" applyNumberFormat="1" applyFont="1"/>
    <xf numFmtId="6" fontId="4" fillId="3" borderId="0" xfId="0" applyNumberFormat="1" applyFont="1" applyFill="1"/>
    <xf numFmtId="8" fontId="4" fillId="2" borderId="0" xfId="0" applyNumberFormat="1" applyFont="1" applyFill="1"/>
    <xf numFmtId="165" fontId="0" fillId="2" borderId="0" xfId="0" applyNumberFormat="1" applyFill="1"/>
    <xf numFmtId="0" fontId="4" fillId="4" borderId="0" xfId="0" applyFont="1" applyFill="1"/>
    <xf numFmtId="3" fontId="4" fillId="0" borderId="0" xfId="0" applyNumberFormat="1" applyFont="1"/>
    <xf numFmtId="0" fontId="4" fillId="4" borderId="0" xfId="0" applyNumberFormat="1" applyFont="1" applyFill="1"/>
    <xf numFmtId="3" fontId="7" fillId="0" borderId="0" xfId="0" applyNumberFormat="1" applyFont="1"/>
    <xf numFmtId="0" fontId="7" fillId="5" borderId="0" xfId="0" applyFont="1" applyFill="1"/>
    <xf numFmtId="0" fontId="4" fillId="5" borderId="0" xfId="0" applyFont="1" applyFill="1"/>
    <xf numFmtId="6" fontId="4" fillId="5" borderId="0" xfId="0" applyNumberFormat="1" applyFont="1" applyFill="1"/>
    <xf numFmtId="0" fontId="0" fillId="5" borderId="0" xfId="0" applyFill="1"/>
    <xf numFmtId="6" fontId="7" fillId="5" borderId="0" xfId="0" applyNumberFormat="1" applyFont="1" applyFill="1"/>
    <xf numFmtId="0" fontId="8" fillId="0" borderId="0" xfId="0" applyFont="1"/>
    <xf numFmtId="9" fontId="4" fillId="0" borderId="0" xfId="0" applyNumberFormat="1" applyFont="1"/>
    <xf numFmtId="0" fontId="9" fillId="0" borderId="0" xfId="0" applyFont="1"/>
    <xf numFmtId="38" fontId="4" fillId="0" borderId="0" xfId="0" applyNumberFormat="1" applyFont="1"/>
    <xf numFmtId="0" fontId="7" fillId="0" borderId="0" xfId="0" applyFont="1" applyBorder="1"/>
    <xf numFmtId="6" fontId="7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10" fontId="0" fillId="0" borderId="0" xfId="0" applyNumberFormat="1" applyBorder="1"/>
    <xf numFmtId="0" fontId="12" fillId="0" borderId="0" xfId="0" applyFont="1" applyAlignment="1">
      <alignment horizontal="right"/>
    </xf>
    <xf numFmtId="10" fontId="0" fillId="0" borderId="0" xfId="0" applyNumberFormat="1"/>
    <xf numFmtId="0" fontId="3" fillId="0" borderId="0" xfId="0" applyFont="1" applyAlignment="1">
      <alignment horizontal="right"/>
    </xf>
    <xf numFmtId="6" fontId="4" fillId="0" borderId="0" xfId="0" applyNumberFormat="1" applyFont="1" applyFill="1"/>
    <xf numFmtId="0" fontId="4" fillId="0" borderId="0" xfId="0" applyFont="1" applyFill="1"/>
    <xf numFmtId="8" fontId="4" fillId="0" borderId="0" xfId="0" applyNumberFormat="1" applyFont="1" applyFill="1"/>
    <xf numFmtId="0" fontId="0" fillId="0" borderId="0" xfId="0" applyFill="1"/>
    <xf numFmtId="6" fontId="7" fillId="0" borderId="0" xfId="0" applyNumberFormat="1" applyFont="1" applyFill="1"/>
    <xf numFmtId="0" fontId="7" fillId="0" borderId="0" xfId="0" applyFont="1" applyFill="1"/>
    <xf numFmtId="164" fontId="4" fillId="0" borderId="0" xfId="0" applyNumberFormat="1" applyFont="1" applyFill="1"/>
    <xf numFmtId="2" fontId="4" fillId="4" borderId="0" xfId="0" applyNumberFormat="1" applyFont="1" applyFill="1"/>
    <xf numFmtId="2" fontId="7" fillId="0" borderId="0" xfId="0" applyNumberFormat="1" applyFont="1"/>
    <xf numFmtId="2" fontId="4" fillId="0" borderId="0" xfId="0" applyNumberFormat="1" applyFont="1" applyFill="1"/>
    <xf numFmtId="2" fontId="7" fillId="0" borderId="0" xfId="0" applyNumberFormat="1" applyFont="1" applyFill="1"/>
    <xf numFmtId="0" fontId="13" fillId="0" borderId="0" xfId="0" applyFont="1"/>
    <xf numFmtId="3" fontId="0" fillId="0" borderId="0" xfId="0" applyNumberFormat="1" applyBorder="1"/>
    <xf numFmtId="0" fontId="13" fillId="0" borderId="0" xfId="0" applyFont="1" applyAlignment="1">
      <alignment horizontal="right"/>
    </xf>
    <xf numFmtId="3" fontId="0" fillId="0" borderId="0" xfId="0" applyNumberFormat="1"/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/>
    <xf numFmtId="3" fontId="4" fillId="0" borderId="0" xfId="0" applyNumberFormat="1" applyFont="1" applyBorder="1"/>
    <xf numFmtId="165" fontId="0" fillId="0" borderId="0" xfId="0" applyNumberFormat="1" applyFill="1"/>
    <xf numFmtId="9" fontId="4" fillId="0" borderId="0" xfId="0" applyNumberFormat="1" applyFont="1" applyAlignment="1">
      <alignment horizontal="right"/>
    </xf>
    <xf numFmtId="38" fontId="7" fillId="0" borderId="0" xfId="0" applyNumberFormat="1" applyFont="1"/>
    <xf numFmtId="38" fontId="7" fillId="4" borderId="0" xfId="0" applyNumberFormat="1" applyFont="1" applyFill="1"/>
    <xf numFmtId="38" fontId="4" fillId="4" borderId="0" xfId="0" applyNumberFormat="1" applyFont="1" applyFill="1"/>
    <xf numFmtId="38" fontId="4" fillId="5" borderId="0" xfId="0" applyNumberFormat="1" applyFont="1" applyFill="1"/>
    <xf numFmtId="38" fontId="7" fillId="5" borderId="0" xfId="0" applyNumberFormat="1" applyFont="1" applyFill="1"/>
    <xf numFmtId="38" fontId="4" fillId="2" borderId="0" xfId="0" applyNumberFormat="1" applyFont="1" applyFill="1"/>
    <xf numFmtId="38" fontId="4" fillId="3" borderId="0" xfId="0" applyNumberFormat="1" applyFont="1" applyFill="1"/>
    <xf numFmtId="40" fontId="4" fillId="2" borderId="0" xfId="0" applyNumberFormat="1" applyFont="1" applyFill="1"/>
    <xf numFmtId="3" fontId="0" fillId="2" borderId="0" xfId="0" applyNumberFormat="1" applyFill="1"/>
    <xf numFmtId="40" fontId="4" fillId="0" borderId="0" xfId="0" applyNumberFormat="1" applyFont="1"/>
    <xf numFmtId="38" fontId="0" fillId="0" borderId="0" xfId="0" applyNumberFormat="1"/>
    <xf numFmtId="38" fontId="0" fillId="5" borderId="0" xfId="0" applyNumberFormat="1" applyFill="1"/>
    <xf numFmtId="38" fontId="7" fillId="0" borderId="0" xfId="0" applyNumberFormat="1" applyFont="1" applyFill="1"/>
    <xf numFmtId="38" fontId="0" fillId="0" borderId="0" xfId="0" applyNumberFormat="1" applyFill="1"/>
    <xf numFmtId="38" fontId="4" fillId="0" borderId="0" xfId="0" applyNumberFormat="1" applyFont="1" applyFill="1"/>
    <xf numFmtId="0" fontId="5" fillId="0" borderId="0" xfId="0" applyFont="1"/>
    <xf numFmtId="0" fontId="7" fillId="0" borderId="0" xfId="0" applyFont="1" applyAlignment="1">
      <alignment horizontal="center"/>
    </xf>
    <xf numFmtId="166" fontId="4" fillId="0" borderId="0" xfId="0" applyNumberFormat="1" applyFont="1"/>
    <xf numFmtId="0" fontId="1" fillId="0" borderId="0" xfId="0" applyFont="1"/>
    <xf numFmtId="0" fontId="14" fillId="0" borderId="0" xfId="0" applyFont="1"/>
    <xf numFmtId="0" fontId="14" fillId="5" borderId="0" xfId="0" applyFont="1" applyFill="1"/>
    <xf numFmtId="0" fontId="14" fillId="6" borderId="0" xfId="0" applyFont="1" applyFill="1" applyAlignment="1">
      <alignment horizontal="left"/>
    </xf>
    <xf numFmtId="0" fontId="16" fillId="0" borderId="0" xfId="0" applyFont="1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8" fontId="4" fillId="0" borderId="0" xfId="0" applyNumberFormat="1" applyFont="1" applyFill="1" applyAlignment="1">
      <alignment horizontal="right"/>
    </xf>
    <xf numFmtId="10" fontId="4" fillId="0" borderId="0" xfId="0" applyNumberFormat="1" applyFont="1" applyFill="1"/>
    <xf numFmtId="0" fontId="7" fillId="0" borderId="0" xfId="0" applyFont="1" applyFill="1" applyAlignment="1">
      <alignment horizontal="left"/>
    </xf>
    <xf numFmtId="15" fontId="4" fillId="0" borderId="0" xfId="0" applyNumberFormat="1" applyFont="1" applyFill="1" applyAlignment="1"/>
    <xf numFmtId="8" fontId="4" fillId="0" borderId="0" xfId="0" applyNumberFormat="1" applyFont="1" applyFill="1" applyAlignment="1">
      <alignment horizontal="center"/>
    </xf>
    <xf numFmtId="8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/>
    <xf numFmtId="40" fontId="4" fillId="0" borderId="0" xfId="0" applyNumberFormat="1" applyFont="1" applyFill="1"/>
    <xf numFmtId="3" fontId="4" fillId="0" borderId="0" xfId="0" applyNumberFormat="1" applyFont="1" applyFill="1"/>
    <xf numFmtId="166" fontId="4" fillId="0" borderId="0" xfId="0" applyNumberFormat="1" applyFont="1" applyFill="1"/>
    <xf numFmtId="166" fontId="4" fillId="0" borderId="0" xfId="0" applyNumberFormat="1" applyFont="1" applyFill="1" applyAlignment="1">
      <alignment horizontal="right"/>
    </xf>
    <xf numFmtId="9" fontId="4" fillId="0" borderId="0" xfId="0" applyNumberFormat="1" applyFont="1" applyFill="1" applyAlignment="1">
      <alignment horizontal="right"/>
    </xf>
    <xf numFmtId="9" fontId="4" fillId="0" borderId="0" xfId="0" applyNumberFormat="1" applyFont="1" applyFill="1"/>
    <xf numFmtId="0" fontId="4" fillId="0" borderId="0" xfId="0" applyNumberFormat="1" applyFont="1" applyFill="1"/>
    <xf numFmtId="3" fontId="7" fillId="0" borderId="0" xfId="0" applyNumberFormat="1" applyFont="1" applyFill="1"/>
    <xf numFmtId="0" fontId="14" fillId="0" borderId="0" xfId="0" applyFont="1" applyFill="1"/>
    <xf numFmtId="0" fontId="9" fillId="0" borderId="0" xfId="0" applyFont="1" applyFill="1"/>
    <xf numFmtId="0" fontId="7" fillId="0" borderId="0" xfId="0" applyFont="1" applyFill="1" applyBorder="1"/>
    <xf numFmtId="6" fontId="7" fillId="0" borderId="0" xfId="0" applyNumberFormat="1" applyFont="1" applyFill="1" applyBorder="1"/>
    <xf numFmtId="0" fontId="4" fillId="0" borderId="0" xfId="0" applyFont="1" applyFill="1" applyBorder="1"/>
    <xf numFmtId="10" fontId="4" fillId="0" borderId="0" xfId="0" applyNumberFormat="1" applyFont="1" applyFill="1" applyBorder="1"/>
    <xf numFmtId="0" fontId="13" fillId="0" borderId="0" xfId="0" applyFont="1" applyFill="1"/>
    <xf numFmtId="3" fontId="4" fillId="0" borderId="0" xfId="0" applyNumberFormat="1" applyFont="1" applyFill="1" applyBorder="1"/>
    <xf numFmtId="0" fontId="13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125"/>
  <sheetViews>
    <sheetView zoomScaleNormal="100" workbookViewId="0">
      <pane xSplit="3" ySplit="8" topLeftCell="D36" activePane="bottomRight" state="frozen"/>
      <selection pane="topRight" activeCell="D1" sqref="D1"/>
      <selection pane="bottomLeft" activeCell="A9" sqref="A9"/>
      <selection pane="bottomRight" activeCell="T47" sqref="T47"/>
    </sheetView>
  </sheetViews>
  <sheetFormatPr defaultColWidth="9.140625" defaultRowHeight="12.75" x14ac:dyDescent="0.2"/>
  <cols>
    <col min="1" max="1" width="27.5703125" style="46" customWidth="1"/>
    <col min="2" max="2" width="9.140625" style="46"/>
    <col min="3" max="3" width="10.5703125" style="46" customWidth="1"/>
    <col min="4" max="4" width="12.28515625" style="46" customWidth="1"/>
    <col min="5" max="5" width="9.140625" style="46"/>
    <col min="6" max="6" width="9.7109375" style="46" customWidth="1"/>
    <col min="7" max="7" width="9.140625" style="46"/>
    <col min="8" max="8" width="12.28515625" style="46" customWidth="1"/>
    <col min="9" max="9" width="9.140625" style="46" customWidth="1"/>
    <col min="10" max="10" width="9.7109375" style="46" customWidth="1"/>
    <col min="11" max="11" width="9.140625" style="46" customWidth="1"/>
    <col min="12" max="12" width="12" style="46" customWidth="1"/>
    <col min="13" max="13" width="9.140625" style="46" customWidth="1"/>
    <col min="14" max="14" width="10.140625" style="46" customWidth="1"/>
    <col min="15" max="15" width="9.140625" style="46" customWidth="1"/>
    <col min="16" max="16" width="12.7109375" style="46" customWidth="1"/>
    <col min="17" max="17" width="9.140625" style="46" customWidth="1"/>
    <col min="18" max="18" width="10.140625" style="46" customWidth="1"/>
    <col min="19" max="19" width="9.140625" style="46" customWidth="1"/>
    <col min="20" max="20" width="12.42578125" style="46" customWidth="1"/>
    <col min="21" max="21" width="9.140625" style="46" customWidth="1"/>
    <col min="22" max="22" width="9.5703125" style="46" customWidth="1"/>
    <col min="23" max="23" width="9.140625" style="46" customWidth="1"/>
    <col min="24" max="16384" width="9.140625" style="46"/>
  </cols>
  <sheetData>
    <row r="1" spans="1:27" x14ac:dyDescent="0.2">
      <c r="A1" s="88" t="s">
        <v>178</v>
      </c>
      <c r="D1" s="97"/>
      <c r="F1" s="47"/>
      <c r="J1" s="47"/>
      <c r="N1" s="47"/>
      <c r="R1" s="47"/>
      <c r="S1" s="47"/>
      <c r="V1" s="47"/>
      <c r="W1" s="47"/>
      <c r="Y1" s="46" t="s">
        <v>2</v>
      </c>
    </row>
    <row r="2" spans="1:27" x14ac:dyDescent="0.2">
      <c r="A2" s="89" t="s">
        <v>3</v>
      </c>
      <c r="B2" s="90"/>
      <c r="C2" s="90"/>
      <c r="D2" s="90"/>
      <c r="E2" s="90"/>
      <c r="F2" s="91"/>
      <c r="H2" s="90"/>
      <c r="I2" s="90"/>
      <c r="J2" s="91"/>
      <c r="L2" s="90"/>
      <c r="M2" s="90"/>
      <c r="N2" s="91"/>
      <c r="P2" s="90"/>
      <c r="Q2" s="90"/>
      <c r="R2" s="91"/>
      <c r="S2" s="91"/>
      <c r="T2" s="90"/>
      <c r="U2" s="90"/>
      <c r="V2" s="91"/>
      <c r="W2" s="91"/>
      <c r="Y2" s="46" t="s">
        <v>4</v>
      </c>
      <c r="Z2" s="55">
        <v>3</v>
      </c>
      <c r="AA2" s="46" t="s">
        <v>5</v>
      </c>
    </row>
    <row r="3" spans="1:27" x14ac:dyDescent="0.2">
      <c r="A3" s="89" t="s">
        <v>182</v>
      </c>
      <c r="B3" s="90"/>
      <c r="C3" s="90"/>
      <c r="D3" s="90"/>
      <c r="E3" s="90"/>
      <c r="F3" s="91"/>
      <c r="G3" s="92"/>
      <c r="H3" s="90"/>
      <c r="I3" s="90"/>
      <c r="J3" s="91"/>
      <c r="L3" s="90"/>
      <c r="M3" s="90"/>
      <c r="N3" s="91"/>
      <c r="P3" s="90"/>
      <c r="Q3" s="90"/>
      <c r="R3" s="91"/>
      <c r="S3" s="91"/>
      <c r="T3" s="90"/>
      <c r="U3" s="90"/>
      <c r="V3" s="91"/>
      <c r="W3" s="91"/>
      <c r="Z3" s="46">
        <f>Z2/100+1</f>
        <v>1.03</v>
      </c>
      <c r="AA3" s="46" t="s">
        <v>6</v>
      </c>
    </row>
    <row r="4" spans="1:27" x14ac:dyDescent="0.2">
      <c r="A4" s="89" t="s">
        <v>76</v>
      </c>
      <c r="B4" s="90"/>
      <c r="C4" s="90"/>
      <c r="D4" s="93" t="s">
        <v>171</v>
      </c>
      <c r="E4" s="90" t="s">
        <v>7</v>
      </c>
      <c r="F4" s="94">
        <v>43282</v>
      </c>
      <c r="H4" s="93" t="s">
        <v>172</v>
      </c>
      <c r="I4" s="90" t="s">
        <v>7</v>
      </c>
      <c r="J4" s="94">
        <v>43647</v>
      </c>
      <c r="L4" s="93" t="s">
        <v>175</v>
      </c>
      <c r="M4" s="90" t="s">
        <v>7</v>
      </c>
      <c r="N4" s="94">
        <v>44013</v>
      </c>
      <c r="O4" s="94"/>
      <c r="P4" s="93" t="s">
        <v>176</v>
      </c>
      <c r="Q4" s="90" t="s">
        <v>7</v>
      </c>
      <c r="R4" s="94">
        <v>44378</v>
      </c>
      <c r="S4" s="94"/>
      <c r="T4" s="93" t="s">
        <v>181</v>
      </c>
      <c r="U4" s="90" t="s">
        <v>7</v>
      </c>
      <c r="V4" s="94">
        <v>44743</v>
      </c>
      <c r="W4" s="94"/>
    </row>
    <row r="5" spans="1:27" x14ac:dyDescent="0.2">
      <c r="A5" s="89" t="s">
        <v>179</v>
      </c>
      <c r="B5" s="90"/>
      <c r="C5" s="90"/>
      <c r="D5" s="90"/>
      <c r="E5" s="90" t="s">
        <v>9</v>
      </c>
      <c r="F5" s="94">
        <v>43646</v>
      </c>
      <c r="H5" s="90"/>
      <c r="I5" s="90" t="s">
        <v>9</v>
      </c>
      <c r="J5" s="94">
        <v>44012</v>
      </c>
      <c r="L5" s="90"/>
      <c r="M5" s="90" t="s">
        <v>9</v>
      </c>
      <c r="N5" s="94">
        <v>44377</v>
      </c>
      <c r="O5" s="94"/>
      <c r="P5" s="90"/>
      <c r="Q5" s="90" t="s">
        <v>9</v>
      </c>
      <c r="R5" s="94">
        <v>44742</v>
      </c>
      <c r="S5" s="94"/>
      <c r="T5" s="90"/>
      <c r="U5" s="90" t="s">
        <v>9</v>
      </c>
      <c r="V5" s="94">
        <v>45107</v>
      </c>
      <c r="W5" s="94"/>
    </row>
    <row r="6" spans="1:27" x14ac:dyDescent="0.2">
      <c r="A6" s="89" t="s">
        <v>180</v>
      </c>
      <c r="B6" s="90"/>
      <c r="C6" s="90"/>
      <c r="F6" s="95"/>
      <c r="J6" s="95"/>
      <c r="N6" s="95"/>
      <c r="R6" s="95"/>
      <c r="S6" s="95"/>
      <c r="V6" s="95"/>
      <c r="W6" s="95"/>
    </row>
    <row r="7" spans="1:27" x14ac:dyDescent="0.2">
      <c r="A7" s="89"/>
      <c r="B7" s="90"/>
      <c r="C7" s="90"/>
      <c r="D7" s="46" t="s">
        <v>13</v>
      </c>
      <c r="F7" s="96" t="s">
        <v>14</v>
      </c>
      <c r="H7" s="46" t="s">
        <v>13</v>
      </c>
      <c r="J7" s="96" t="s">
        <v>15</v>
      </c>
      <c r="L7" s="46" t="s">
        <v>13</v>
      </c>
      <c r="N7" s="96" t="s">
        <v>16</v>
      </c>
      <c r="P7" s="46" t="s">
        <v>13</v>
      </c>
      <c r="R7" s="96" t="s">
        <v>17</v>
      </c>
      <c r="S7" s="96"/>
      <c r="T7" s="46" t="s">
        <v>13</v>
      </c>
      <c r="V7" s="96" t="s">
        <v>18</v>
      </c>
      <c r="W7" s="96"/>
      <c r="X7" s="97" t="s">
        <v>10</v>
      </c>
    </row>
    <row r="8" spans="1:27" x14ac:dyDescent="0.2">
      <c r="A8" s="88" t="s">
        <v>19</v>
      </c>
      <c r="B8" s="89"/>
      <c r="C8" s="89"/>
      <c r="D8" s="46" t="s">
        <v>20</v>
      </c>
      <c r="E8" s="46" t="s">
        <v>21</v>
      </c>
      <c r="F8" s="91" t="s">
        <v>75</v>
      </c>
      <c r="H8" s="46" t="s">
        <v>20</v>
      </c>
      <c r="I8" s="46" t="s">
        <v>21</v>
      </c>
      <c r="J8" s="91" t="s">
        <v>75</v>
      </c>
      <c r="L8" s="46" t="s">
        <v>20</v>
      </c>
      <c r="M8" s="46" t="s">
        <v>21</v>
      </c>
      <c r="N8" s="91" t="s">
        <v>75</v>
      </c>
      <c r="P8" s="46" t="s">
        <v>20</v>
      </c>
      <c r="Q8" s="46" t="s">
        <v>21</v>
      </c>
      <c r="R8" s="91" t="s">
        <v>75</v>
      </c>
      <c r="S8" s="91"/>
      <c r="T8" s="46" t="s">
        <v>20</v>
      </c>
      <c r="U8" s="46" t="s">
        <v>21</v>
      </c>
      <c r="V8" s="91" t="s">
        <v>75</v>
      </c>
      <c r="W8" s="91"/>
    </row>
    <row r="9" spans="1:27" x14ac:dyDescent="0.2">
      <c r="E9" s="45"/>
      <c r="F9" s="47"/>
      <c r="I9" s="45"/>
      <c r="J9" s="47"/>
      <c r="M9" s="45"/>
      <c r="N9" s="47"/>
      <c r="Q9" s="45"/>
      <c r="R9" s="47"/>
      <c r="S9" s="47"/>
      <c r="U9" s="45"/>
      <c r="V9" s="47"/>
      <c r="W9" s="47"/>
    </row>
    <row r="10" spans="1:27" x14ac:dyDescent="0.2">
      <c r="A10" s="46" t="s">
        <v>150</v>
      </c>
      <c r="D10" s="54">
        <v>0</v>
      </c>
      <c r="E10" s="45">
        <f>ROUND(0/9,0)</f>
        <v>0</v>
      </c>
      <c r="F10" s="45">
        <f t="shared" ref="F10:F17" si="0">ROUND(D10*E10,0)</f>
        <v>0</v>
      </c>
      <c r="H10" s="54">
        <v>0</v>
      </c>
      <c r="I10" s="45">
        <f t="shared" ref="I10:I17" si="1">ROUND(E10*$Z$3,0)</f>
        <v>0</v>
      </c>
      <c r="J10" s="45">
        <f t="shared" ref="J10:J17" si="2">ROUND(H10*I10,0)</f>
        <v>0</v>
      </c>
      <c r="L10" s="54">
        <v>0</v>
      </c>
      <c r="M10" s="45">
        <f t="shared" ref="M10:M17" si="3">ROUND(I10*$Z$3,0)</f>
        <v>0</v>
      </c>
      <c r="N10" s="45">
        <f t="shared" ref="N10:N17" si="4">ROUND(L10*M10,0)</f>
        <v>0</v>
      </c>
      <c r="P10" s="54">
        <v>0</v>
      </c>
      <c r="Q10" s="45">
        <f t="shared" ref="Q10:Q17" si="5">ROUND(M10*$Z$3,0)</f>
        <v>0</v>
      </c>
      <c r="R10" s="45">
        <f t="shared" ref="R10:R16" si="6">ROUND(P10*Q10,0)</f>
        <v>0</v>
      </c>
      <c r="S10" s="45"/>
      <c r="T10" s="54">
        <v>0</v>
      </c>
      <c r="U10" s="45">
        <f t="shared" ref="U10:U17" si="7">ROUND(Q10*$Z$3,0)</f>
        <v>0</v>
      </c>
      <c r="V10" s="45">
        <f t="shared" ref="V10:V17" si="8">ROUND(T10*U10,0)</f>
        <v>0</v>
      </c>
      <c r="W10" s="45"/>
      <c r="X10" s="45">
        <f>N10+J10+F10+R10+V10</f>
        <v>0</v>
      </c>
    </row>
    <row r="11" spans="1:27" x14ac:dyDescent="0.2">
      <c r="A11" s="46" t="s">
        <v>116</v>
      </c>
      <c r="D11" s="54">
        <v>0</v>
      </c>
      <c r="E11" s="79">
        <f t="shared" ref="E11:E17" si="9">ROUND(0/9,0)</f>
        <v>0</v>
      </c>
      <c r="F11" s="79">
        <f t="shared" si="0"/>
        <v>0</v>
      </c>
      <c r="H11" s="54">
        <v>0</v>
      </c>
      <c r="I11" s="79">
        <f t="shared" si="1"/>
        <v>0</v>
      </c>
      <c r="J11" s="79">
        <f t="shared" si="2"/>
        <v>0</v>
      </c>
      <c r="L11" s="54">
        <v>0</v>
      </c>
      <c r="M11" s="79">
        <f t="shared" si="3"/>
        <v>0</v>
      </c>
      <c r="N11" s="79">
        <f t="shared" si="4"/>
        <v>0</v>
      </c>
      <c r="P11" s="54">
        <v>0</v>
      </c>
      <c r="Q11" s="79">
        <f t="shared" si="5"/>
        <v>0</v>
      </c>
      <c r="R11" s="79">
        <f t="shared" si="6"/>
        <v>0</v>
      </c>
      <c r="S11" s="45"/>
      <c r="T11" s="54">
        <v>0</v>
      </c>
      <c r="U11" s="79">
        <f t="shared" si="7"/>
        <v>0</v>
      </c>
      <c r="V11" s="79">
        <f t="shared" si="8"/>
        <v>0</v>
      </c>
      <c r="W11" s="45"/>
      <c r="X11" s="79">
        <f>N11+J11+F11+R11+V11</f>
        <v>0</v>
      </c>
    </row>
    <row r="12" spans="1:27" x14ac:dyDescent="0.2">
      <c r="A12" s="46" t="s">
        <v>23</v>
      </c>
      <c r="D12" s="54">
        <v>0</v>
      </c>
      <c r="E12" s="79">
        <f t="shared" si="9"/>
        <v>0</v>
      </c>
      <c r="F12" s="79">
        <f t="shared" si="0"/>
        <v>0</v>
      </c>
      <c r="H12" s="54">
        <v>0</v>
      </c>
      <c r="I12" s="79">
        <f t="shared" si="1"/>
        <v>0</v>
      </c>
      <c r="J12" s="79">
        <f t="shared" si="2"/>
        <v>0</v>
      </c>
      <c r="L12" s="54">
        <v>0</v>
      </c>
      <c r="M12" s="79">
        <f t="shared" si="3"/>
        <v>0</v>
      </c>
      <c r="N12" s="79">
        <f t="shared" si="4"/>
        <v>0</v>
      </c>
      <c r="P12" s="54">
        <v>0</v>
      </c>
      <c r="Q12" s="79">
        <f t="shared" si="5"/>
        <v>0</v>
      </c>
      <c r="R12" s="79">
        <f t="shared" si="6"/>
        <v>0</v>
      </c>
      <c r="S12" s="45"/>
      <c r="T12" s="54">
        <v>0</v>
      </c>
      <c r="U12" s="79">
        <f t="shared" si="7"/>
        <v>0</v>
      </c>
      <c r="V12" s="79">
        <f t="shared" si="8"/>
        <v>0</v>
      </c>
      <c r="W12" s="45"/>
      <c r="X12" s="79">
        <f t="shared" ref="X12:X17" si="10">ROUND(+N12+J12+F12+R12+V12,0)</f>
        <v>0</v>
      </c>
    </row>
    <row r="13" spans="1:27" x14ac:dyDescent="0.2">
      <c r="A13" s="46" t="s">
        <v>117</v>
      </c>
      <c r="D13" s="54">
        <v>0</v>
      </c>
      <c r="E13" s="79">
        <f t="shared" si="9"/>
        <v>0</v>
      </c>
      <c r="F13" s="79">
        <f t="shared" si="0"/>
        <v>0</v>
      </c>
      <c r="H13" s="54">
        <v>0</v>
      </c>
      <c r="I13" s="79">
        <f t="shared" si="1"/>
        <v>0</v>
      </c>
      <c r="J13" s="79">
        <f t="shared" si="2"/>
        <v>0</v>
      </c>
      <c r="L13" s="54">
        <v>0</v>
      </c>
      <c r="M13" s="79">
        <f t="shared" si="3"/>
        <v>0</v>
      </c>
      <c r="N13" s="79">
        <f t="shared" si="4"/>
        <v>0</v>
      </c>
      <c r="P13" s="54">
        <v>0</v>
      </c>
      <c r="Q13" s="79">
        <f t="shared" si="5"/>
        <v>0</v>
      </c>
      <c r="R13" s="79">
        <f t="shared" si="6"/>
        <v>0</v>
      </c>
      <c r="S13" s="45"/>
      <c r="T13" s="54">
        <v>0</v>
      </c>
      <c r="U13" s="79">
        <f t="shared" si="7"/>
        <v>0</v>
      </c>
      <c r="V13" s="79">
        <f t="shared" si="8"/>
        <v>0</v>
      </c>
      <c r="W13" s="45"/>
      <c r="X13" s="79">
        <f t="shared" si="10"/>
        <v>0</v>
      </c>
    </row>
    <row r="14" spans="1:27" x14ac:dyDescent="0.2">
      <c r="A14" s="46" t="s">
        <v>24</v>
      </c>
      <c r="D14" s="54">
        <v>0</v>
      </c>
      <c r="E14" s="79">
        <f t="shared" si="9"/>
        <v>0</v>
      </c>
      <c r="F14" s="79">
        <f t="shared" si="0"/>
        <v>0</v>
      </c>
      <c r="H14" s="54">
        <v>0</v>
      </c>
      <c r="I14" s="79">
        <f t="shared" si="1"/>
        <v>0</v>
      </c>
      <c r="J14" s="79">
        <f t="shared" si="2"/>
        <v>0</v>
      </c>
      <c r="L14" s="54">
        <v>0</v>
      </c>
      <c r="M14" s="79">
        <f t="shared" si="3"/>
        <v>0</v>
      </c>
      <c r="N14" s="79">
        <f t="shared" si="4"/>
        <v>0</v>
      </c>
      <c r="P14" s="54">
        <v>0</v>
      </c>
      <c r="Q14" s="79">
        <f t="shared" si="5"/>
        <v>0</v>
      </c>
      <c r="R14" s="79">
        <f t="shared" si="6"/>
        <v>0</v>
      </c>
      <c r="S14" s="45"/>
      <c r="T14" s="54">
        <v>0</v>
      </c>
      <c r="U14" s="79">
        <f t="shared" si="7"/>
        <v>0</v>
      </c>
      <c r="V14" s="79">
        <f t="shared" si="8"/>
        <v>0</v>
      </c>
      <c r="W14" s="45"/>
      <c r="X14" s="79">
        <f t="shared" si="10"/>
        <v>0</v>
      </c>
    </row>
    <row r="15" spans="1:27" x14ac:dyDescent="0.2">
      <c r="A15" s="46" t="s">
        <v>118</v>
      </c>
      <c r="D15" s="54">
        <v>0</v>
      </c>
      <c r="E15" s="79">
        <f t="shared" si="9"/>
        <v>0</v>
      </c>
      <c r="F15" s="79">
        <f t="shared" si="0"/>
        <v>0</v>
      </c>
      <c r="H15" s="54">
        <v>0</v>
      </c>
      <c r="I15" s="79">
        <f t="shared" si="1"/>
        <v>0</v>
      </c>
      <c r="J15" s="79">
        <f t="shared" si="2"/>
        <v>0</v>
      </c>
      <c r="L15" s="54">
        <v>0</v>
      </c>
      <c r="M15" s="79">
        <f t="shared" si="3"/>
        <v>0</v>
      </c>
      <c r="N15" s="79">
        <f t="shared" si="4"/>
        <v>0</v>
      </c>
      <c r="P15" s="54">
        <v>0</v>
      </c>
      <c r="Q15" s="79">
        <f t="shared" si="5"/>
        <v>0</v>
      </c>
      <c r="R15" s="79">
        <f t="shared" si="6"/>
        <v>0</v>
      </c>
      <c r="S15" s="45"/>
      <c r="T15" s="54">
        <v>0</v>
      </c>
      <c r="U15" s="79">
        <f t="shared" si="7"/>
        <v>0</v>
      </c>
      <c r="V15" s="79">
        <f t="shared" si="8"/>
        <v>0</v>
      </c>
      <c r="W15" s="45"/>
      <c r="X15" s="79">
        <f t="shared" si="10"/>
        <v>0</v>
      </c>
    </row>
    <row r="16" spans="1:27" x14ac:dyDescent="0.2">
      <c r="A16" s="46" t="s">
        <v>25</v>
      </c>
      <c r="D16" s="54">
        <v>0</v>
      </c>
      <c r="E16" s="79">
        <f t="shared" si="9"/>
        <v>0</v>
      </c>
      <c r="F16" s="79">
        <f t="shared" si="0"/>
        <v>0</v>
      </c>
      <c r="H16" s="54">
        <v>0</v>
      </c>
      <c r="I16" s="79">
        <f t="shared" si="1"/>
        <v>0</v>
      </c>
      <c r="J16" s="79">
        <f t="shared" si="2"/>
        <v>0</v>
      </c>
      <c r="L16" s="54">
        <v>0</v>
      </c>
      <c r="M16" s="79">
        <f t="shared" si="3"/>
        <v>0</v>
      </c>
      <c r="N16" s="79">
        <f t="shared" si="4"/>
        <v>0</v>
      </c>
      <c r="P16" s="54">
        <v>0</v>
      </c>
      <c r="Q16" s="79">
        <f t="shared" si="5"/>
        <v>0</v>
      </c>
      <c r="R16" s="79">
        <f t="shared" si="6"/>
        <v>0</v>
      </c>
      <c r="S16" s="45"/>
      <c r="T16" s="54">
        <v>0</v>
      </c>
      <c r="U16" s="79">
        <f t="shared" si="7"/>
        <v>0</v>
      </c>
      <c r="V16" s="79">
        <f t="shared" si="8"/>
        <v>0</v>
      </c>
      <c r="W16" s="45"/>
      <c r="X16" s="79">
        <f t="shared" si="10"/>
        <v>0</v>
      </c>
    </row>
    <row r="17" spans="1:35" x14ac:dyDescent="0.2">
      <c r="A17" s="46" t="s">
        <v>119</v>
      </c>
      <c r="D17" s="54">
        <v>0</v>
      </c>
      <c r="E17" s="79">
        <f t="shared" si="9"/>
        <v>0</v>
      </c>
      <c r="F17" s="79">
        <f t="shared" si="0"/>
        <v>0</v>
      </c>
      <c r="H17" s="54">
        <v>0</v>
      </c>
      <c r="I17" s="79">
        <f t="shared" si="1"/>
        <v>0</v>
      </c>
      <c r="J17" s="79">
        <f t="shared" si="2"/>
        <v>0</v>
      </c>
      <c r="L17" s="54">
        <v>0</v>
      </c>
      <c r="M17" s="79">
        <f t="shared" si="3"/>
        <v>0</v>
      </c>
      <c r="N17" s="79">
        <f t="shared" si="4"/>
        <v>0</v>
      </c>
      <c r="P17" s="54">
        <v>0</v>
      </c>
      <c r="Q17" s="79">
        <f t="shared" si="5"/>
        <v>0</v>
      </c>
      <c r="R17" s="79">
        <f>ROUND(P17*Q17,0)</f>
        <v>0</v>
      </c>
      <c r="S17" s="45"/>
      <c r="T17" s="54">
        <v>0</v>
      </c>
      <c r="U17" s="79">
        <f t="shared" si="7"/>
        <v>0</v>
      </c>
      <c r="V17" s="79">
        <f t="shared" si="8"/>
        <v>0</v>
      </c>
      <c r="W17" s="45"/>
      <c r="X17" s="79">
        <f t="shared" si="10"/>
        <v>0</v>
      </c>
    </row>
    <row r="18" spans="1:35" x14ac:dyDescent="0.2">
      <c r="A18" s="50" t="s">
        <v>140</v>
      </c>
      <c r="B18" s="50"/>
      <c r="C18" s="50"/>
      <c r="D18" s="55">
        <f>SUM(D10:D17)</f>
        <v>0</v>
      </c>
      <c r="E18" s="50"/>
      <c r="F18" s="77">
        <f>SUM(F10:F17)</f>
        <v>0</v>
      </c>
      <c r="G18" s="50"/>
      <c r="H18" s="55">
        <f>SUM(H10:H17)</f>
        <v>0</v>
      </c>
      <c r="I18" s="50"/>
      <c r="J18" s="77">
        <f>SUM(J10:J17)</f>
        <v>0</v>
      </c>
      <c r="K18" s="50"/>
      <c r="L18" s="55">
        <f>SUM(L10:L17)</f>
        <v>0</v>
      </c>
      <c r="M18" s="50"/>
      <c r="N18" s="77">
        <f>SUM(N10:N17)</f>
        <v>0</v>
      </c>
      <c r="O18" s="50"/>
      <c r="P18" s="55">
        <f>SUM(P10:P17)</f>
        <v>0</v>
      </c>
      <c r="Q18" s="50"/>
      <c r="R18" s="77">
        <f>SUM(R10:R17)</f>
        <v>0</v>
      </c>
      <c r="S18" s="49"/>
      <c r="T18" s="55">
        <f>SUM(T10:T17)</f>
        <v>0</v>
      </c>
      <c r="U18" s="50"/>
      <c r="V18" s="77">
        <f>SUM(V10:V17)</f>
        <v>0</v>
      </c>
      <c r="W18" s="49"/>
      <c r="X18" s="77">
        <f>SUM(X10:X17)</f>
        <v>0</v>
      </c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 x14ac:dyDescent="0.2">
      <c r="A19" s="98" t="s">
        <v>26</v>
      </c>
      <c r="D19" s="51" t="s">
        <v>27</v>
      </c>
      <c r="E19" s="46" t="s">
        <v>21</v>
      </c>
      <c r="F19" s="79"/>
      <c r="H19" s="51" t="s">
        <v>27</v>
      </c>
      <c r="I19" s="46" t="s">
        <v>21</v>
      </c>
      <c r="J19" s="79"/>
      <c r="L19" s="51" t="s">
        <v>27</v>
      </c>
      <c r="M19" s="46" t="s">
        <v>21</v>
      </c>
      <c r="N19" s="79"/>
      <c r="P19" s="51" t="s">
        <v>27</v>
      </c>
      <c r="Q19" s="46" t="s">
        <v>21</v>
      </c>
      <c r="R19" s="79"/>
      <c r="S19" s="45"/>
      <c r="T19" s="51" t="s">
        <v>27</v>
      </c>
      <c r="U19" s="46" t="s">
        <v>21</v>
      </c>
      <c r="V19" s="79"/>
      <c r="W19" s="45"/>
    </row>
    <row r="20" spans="1:35" x14ac:dyDescent="0.2">
      <c r="A20" s="46" t="s">
        <v>177</v>
      </c>
      <c r="D20" s="54">
        <v>0</v>
      </c>
      <c r="E20" s="79">
        <f>47476/12</f>
        <v>3956.3333333333335</v>
      </c>
      <c r="F20" s="79">
        <f>ROUND(D20*E20,0)</f>
        <v>0</v>
      </c>
      <c r="H20" s="54">
        <v>0</v>
      </c>
      <c r="I20" s="79">
        <f>ROUND(E20*$Z$3,0)</f>
        <v>4075</v>
      </c>
      <c r="J20" s="79">
        <f>ROUND(H20*I20,0)</f>
        <v>0</v>
      </c>
      <c r="L20" s="54">
        <v>0</v>
      </c>
      <c r="M20" s="79">
        <f>ROUND(I20*$Z$3,0)</f>
        <v>4197</v>
      </c>
      <c r="N20" s="79">
        <f>ROUND(L20*M20,0)</f>
        <v>0</v>
      </c>
      <c r="P20" s="54">
        <v>0</v>
      </c>
      <c r="Q20" s="79">
        <f>ROUND(M20*$Z$3,0)</f>
        <v>4323</v>
      </c>
      <c r="R20" s="79">
        <f>ROUND(P20*Q20,0)</f>
        <v>0</v>
      </c>
      <c r="S20" s="45"/>
      <c r="T20" s="54">
        <v>0</v>
      </c>
      <c r="U20" s="79">
        <f>ROUND(Q20*$Z$3,0)</f>
        <v>4453</v>
      </c>
      <c r="V20" s="79">
        <f>ROUND(T20*U20,0)</f>
        <v>0</v>
      </c>
      <c r="W20" s="45"/>
      <c r="X20" s="79">
        <f>ROUND(+N20+J20+F20+R20+V20,0)</f>
        <v>0</v>
      </c>
    </row>
    <row r="21" spans="1:35" x14ac:dyDescent="0.2">
      <c r="A21" s="46" t="s">
        <v>161</v>
      </c>
      <c r="B21" s="46" t="s">
        <v>143</v>
      </c>
      <c r="D21" s="54">
        <v>0</v>
      </c>
      <c r="E21" s="79">
        <v>1619.84</v>
      </c>
      <c r="F21" s="79">
        <f>ROUND(D21*E21,0)</f>
        <v>0</v>
      </c>
      <c r="H21" s="54">
        <v>0</v>
      </c>
      <c r="I21" s="79">
        <f>ROUND(E21*$Z$3,0)</f>
        <v>1668</v>
      </c>
      <c r="J21" s="79">
        <f>ROUND(H21*I21,0)</f>
        <v>0</v>
      </c>
      <c r="L21" s="54">
        <v>0</v>
      </c>
      <c r="M21" s="79">
        <f>ROUND(I21*$Z$3,0)</f>
        <v>1718</v>
      </c>
      <c r="N21" s="79">
        <f>ROUND(L21*M21,0)</f>
        <v>0</v>
      </c>
      <c r="P21" s="54">
        <v>0</v>
      </c>
      <c r="Q21" s="79">
        <f>ROUND(M21*$Z$3,0)</f>
        <v>1770</v>
      </c>
      <c r="R21" s="79">
        <f>ROUND(P21*Q21,0)</f>
        <v>0</v>
      </c>
      <c r="S21" s="45"/>
      <c r="T21" s="54">
        <v>0</v>
      </c>
      <c r="U21" s="79">
        <f>ROUND(Q21*$Z$3,0)</f>
        <v>1823</v>
      </c>
      <c r="V21" s="79">
        <f>ROUND(T21*U21,0)</f>
        <v>0</v>
      </c>
      <c r="W21" s="45"/>
      <c r="X21" s="79">
        <f>ROUND(+N21+J21+F21+R21+V21,0)</f>
        <v>0</v>
      </c>
    </row>
    <row r="22" spans="1:35" x14ac:dyDescent="0.2">
      <c r="A22" s="46" t="s">
        <v>161</v>
      </c>
      <c r="B22" s="46" t="s">
        <v>142</v>
      </c>
      <c r="D22" s="54">
        <v>0</v>
      </c>
      <c r="E22" s="79">
        <f>E21*2</f>
        <v>3239.68</v>
      </c>
      <c r="F22" s="79">
        <f>ROUND(D22*E22,0)</f>
        <v>0</v>
      </c>
      <c r="H22" s="54">
        <v>0</v>
      </c>
      <c r="I22" s="79">
        <f>ROUND(E22*$Z$3,0)</f>
        <v>3337</v>
      </c>
      <c r="J22" s="79">
        <f>ROUND(H22*I22,0)</f>
        <v>0</v>
      </c>
      <c r="L22" s="54">
        <v>0</v>
      </c>
      <c r="M22" s="79">
        <f>ROUND(I22*$Z$3,0)</f>
        <v>3437</v>
      </c>
      <c r="N22" s="79">
        <f>ROUND(L22*M22,0)</f>
        <v>0</v>
      </c>
      <c r="P22" s="54">
        <v>0</v>
      </c>
      <c r="Q22" s="79">
        <f>ROUND(M22*$Z$3,0)</f>
        <v>3540</v>
      </c>
      <c r="R22" s="79">
        <f>ROUND(P22*Q22,0)</f>
        <v>0</v>
      </c>
      <c r="S22" s="45"/>
      <c r="T22" s="54">
        <v>0</v>
      </c>
      <c r="U22" s="79">
        <f>ROUND(Q22*$Z$3,0)</f>
        <v>3646</v>
      </c>
      <c r="V22" s="79">
        <f>ROUND(T22*U22,0)</f>
        <v>0</v>
      </c>
      <c r="W22" s="45"/>
      <c r="X22" s="79">
        <f>ROUND(+N22+J22+F22+R22+V22,0)</f>
        <v>0</v>
      </c>
    </row>
    <row r="23" spans="1:35" x14ac:dyDescent="0.2">
      <c r="D23" s="51" t="s">
        <v>32</v>
      </c>
      <c r="E23" s="45" t="s">
        <v>33</v>
      </c>
      <c r="F23" s="79"/>
      <c r="H23" s="51" t="s">
        <v>32</v>
      </c>
      <c r="I23" s="45" t="s">
        <v>33</v>
      </c>
      <c r="J23" s="79"/>
      <c r="L23" s="51" t="s">
        <v>32</v>
      </c>
      <c r="M23" s="45" t="s">
        <v>33</v>
      </c>
      <c r="N23" s="79"/>
      <c r="P23" s="51" t="s">
        <v>32</v>
      </c>
      <c r="Q23" s="45" t="s">
        <v>33</v>
      </c>
      <c r="R23" s="79"/>
      <c r="S23" s="45"/>
      <c r="T23" s="51" t="s">
        <v>32</v>
      </c>
      <c r="U23" s="45" t="s">
        <v>33</v>
      </c>
      <c r="V23" s="79"/>
      <c r="W23" s="45"/>
      <c r="X23" s="79"/>
    </row>
    <row r="24" spans="1:35" x14ac:dyDescent="0.2">
      <c r="A24" s="46" t="s">
        <v>162</v>
      </c>
      <c r="D24" s="54">
        <v>0</v>
      </c>
      <c r="E24" s="99">
        <f>ROUND(0,0)</f>
        <v>0</v>
      </c>
      <c r="F24" s="79">
        <f>ROUND(D24*E24,0)</f>
        <v>0</v>
      </c>
      <c r="H24" s="54">
        <v>0</v>
      </c>
      <c r="I24" s="99">
        <f>ROUND(E24*$Z$3,2)</f>
        <v>0</v>
      </c>
      <c r="J24" s="79">
        <f>ROUND(H24*I24,0)</f>
        <v>0</v>
      </c>
      <c r="L24" s="54">
        <v>0</v>
      </c>
      <c r="M24" s="99">
        <f>ROUND(I24*$Z$3,2)</f>
        <v>0</v>
      </c>
      <c r="N24" s="79">
        <f>ROUND(L24*M24,0)</f>
        <v>0</v>
      </c>
      <c r="P24" s="54">
        <v>0</v>
      </c>
      <c r="Q24" s="99">
        <f>ROUND(M24*$Z$3,2)</f>
        <v>0</v>
      </c>
      <c r="R24" s="79">
        <f>ROUND(P24*Q24,0)</f>
        <v>0</v>
      </c>
      <c r="S24" s="45"/>
      <c r="T24" s="54">
        <v>0</v>
      </c>
      <c r="U24" s="99">
        <f>ROUND(Q24*$Z$3,2)</f>
        <v>0</v>
      </c>
      <c r="V24" s="79">
        <f>ROUND(T24*U24,0)</f>
        <v>0</v>
      </c>
      <c r="W24" s="45"/>
      <c r="X24" s="79">
        <f>ROUND(+N24+J24+F24+R24+V24,0)</f>
        <v>0</v>
      </c>
    </row>
    <row r="25" spans="1:35" x14ac:dyDescent="0.2">
      <c r="A25" s="46" t="s">
        <v>163</v>
      </c>
      <c r="D25" s="54">
        <v>0</v>
      </c>
      <c r="E25" s="99">
        <f>ROUND(0,0)</f>
        <v>0</v>
      </c>
      <c r="F25" s="79">
        <f>ROUND(D25*E25,0)</f>
        <v>0</v>
      </c>
      <c r="H25" s="54">
        <v>0</v>
      </c>
      <c r="I25" s="99">
        <f>ROUND(E25*$Z$3,2)</f>
        <v>0</v>
      </c>
      <c r="J25" s="79">
        <f>ROUND(H25*I25,0)</f>
        <v>0</v>
      </c>
      <c r="L25" s="54">
        <v>0</v>
      </c>
      <c r="M25" s="99">
        <f>ROUND(I25*$Z$3,2)</f>
        <v>0</v>
      </c>
      <c r="N25" s="79">
        <f>ROUND(L25*M25,0)</f>
        <v>0</v>
      </c>
      <c r="P25" s="54">
        <v>0</v>
      </c>
      <c r="Q25" s="99">
        <f>ROUND(M25*$Z$3,2)</f>
        <v>0</v>
      </c>
      <c r="R25" s="79">
        <f>ROUND(P25*Q25,0)</f>
        <v>0</v>
      </c>
      <c r="S25" s="45"/>
      <c r="T25" s="54">
        <v>0</v>
      </c>
      <c r="U25" s="99">
        <f>ROUND(Q25*$Z$3,2)</f>
        <v>0</v>
      </c>
      <c r="V25" s="79">
        <f>ROUND(T25*U25,0)</f>
        <v>0</v>
      </c>
      <c r="W25" s="45"/>
      <c r="X25" s="79">
        <f>ROUND(+N25+J25+F25+R25+V25,0)</f>
        <v>0</v>
      </c>
    </row>
    <row r="26" spans="1:35" x14ac:dyDescent="0.2">
      <c r="D26" s="51" t="s">
        <v>27</v>
      </c>
      <c r="E26" s="46" t="s">
        <v>21</v>
      </c>
      <c r="F26" s="79"/>
      <c r="H26" s="51" t="s">
        <v>27</v>
      </c>
      <c r="I26" s="46" t="s">
        <v>21</v>
      </c>
      <c r="J26" s="79"/>
      <c r="L26" s="51" t="s">
        <v>27</v>
      </c>
      <c r="M26" s="46" t="s">
        <v>21</v>
      </c>
      <c r="N26" s="79"/>
      <c r="P26" s="51" t="s">
        <v>27</v>
      </c>
      <c r="Q26" s="46" t="s">
        <v>21</v>
      </c>
      <c r="R26" s="79"/>
      <c r="S26" s="45"/>
      <c r="T26" s="51" t="s">
        <v>27</v>
      </c>
      <c r="U26" s="46" t="s">
        <v>21</v>
      </c>
      <c r="V26" s="79"/>
      <c r="W26" s="45"/>
      <c r="X26" s="79"/>
    </row>
    <row r="27" spans="1:35" x14ac:dyDescent="0.2">
      <c r="A27" s="46" t="s">
        <v>77</v>
      </c>
      <c r="D27" s="54">
        <v>0</v>
      </c>
      <c r="E27" s="100">
        <f>ROUND(0/12,0)</f>
        <v>0</v>
      </c>
      <c r="F27" s="79">
        <f>ROUND(D27*E27,0)</f>
        <v>0</v>
      </c>
      <c r="H27" s="54">
        <v>0</v>
      </c>
      <c r="I27" s="79">
        <f>ROUND(E27*$Z$3,0)</f>
        <v>0</v>
      </c>
      <c r="J27" s="79">
        <f>ROUND(H27*I27,0)</f>
        <v>0</v>
      </c>
      <c r="L27" s="54">
        <v>0</v>
      </c>
      <c r="M27" s="79">
        <f>ROUND(I27*$Z$3,0)</f>
        <v>0</v>
      </c>
      <c r="N27" s="79">
        <f>ROUND(L27*M27,0)</f>
        <v>0</v>
      </c>
      <c r="P27" s="54">
        <v>0</v>
      </c>
      <c r="Q27" s="79">
        <f>ROUND(M27*$Z$3,0)</f>
        <v>0</v>
      </c>
      <c r="R27" s="79">
        <f>ROUND(P27*Q27,0)</f>
        <v>0</v>
      </c>
      <c r="S27" s="45"/>
      <c r="T27" s="54">
        <v>0</v>
      </c>
      <c r="U27" s="79">
        <f>ROUND(Q27*$Z$3,0)</f>
        <v>0</v>
      </c>
      <c r="V27" s="79">
        <f>ROUND(T27*U27,0)</f>
        <v>0</v>
      </c>
      <c r="W27" s="45"/>
      <c r="X27" s="79">
        <f>ROUND(+N27+J27+F27+R27+V27,0)</f>
        <v>0</v>
      </c>
    </row>
    <row r="28" spans="1:35" x14ac:dyDescent="0.2">
      <c r="A28" s="46" t="s">
        <v>78</v>
      </c>
      <c r="D28" s="54">
        <v>0</v>
      </c>
      <c r="E28" s="100">
        <f>ROUND(0/12,0)</f>
        <v>0</v>
      </c>
      <c r="F28" s="79">
        <f>ROUND(D28*E28,0)</f>
        <v>0</v>
      </c>
      <c r="G28" s="45"/>
      <c r="H28" s="54">
        <v>0</v>
      </c>
      <c r="I28" s="79">
        <f>ROUND(E28*$Z$3,0)</f>
        <v>0</v>
      </c>
      <c r="J28" s="79">
        <f>ROUND(H28*I28,0)</f>
        <v>0</v>
      </c>
      <c r="K28" s="45"/>
      <c r="L28" s="54">
        <v>0</v>
      </c>
      <c r="M28" s="79">
        <f>ROUND(I28*$Z$3,0)</f>
        <v>0</v>
      </c>
      <c r="N28" s="79">
        <f>ROUND(L28*M28,0)</f>
        <v>0</v>
      </c>
      <c r="O28" s="45"/>
      <c r="P28" s="54">
        <v>0</v>
      </c>
      <c r="Q28" s="79">
        <f>ROUND(M28*$Z$3,0)</f>
        <v>0</v>
      </c>
      <c r="R28" s="79">
        <f>ROUND(P28*Q28,0)</f>
        <v>0</v>
      </c>
      <c r="S28" s="45"/>
      <c r="T28" s="54">
        <v>0</v>
      </c>
      <c r="U28" s="79">
        <f>ROUND(Q28*$Z$3,0)</f>
        <v>0</v>
      </c>
      <c r="V28" s="79">
        <f>ROUND(T28*U28,0)</f>
        <v>0</v>
      </c>
      <c r="W28" s="45"/>
      <c r="X28" s="79">
        <f>ROUND(+N28+J28+F28+R28+V28,0)</f>
        <v>0</v>
      </c>
    </row>
    <row r="29" spans="1:35" x14ac:dyDescent="0.2">
      <c r="A29" s="46" t="s">
        <v>79</v>
      </c>
      <c r="D29" s="54">
        <v>0</v>
      </c>
      <c r="E29" s="100">
        <f>ROUND(0/12,0)</f>
        <v>0</v>
      </c>
      <c r="F29" s="79">
        <f>ROUND(D29*E29,0)</f>
        <v>0</v>
      </c>
      <c r="G29" s="45"/>
      <c r="H29" s="54">
        <v>0</v>
      </c>
      <c r="I29" s="79">
        <f>ROUND(E29*$Z$3,0)</f>
        <v>0</v>
      </c>
      <c r="J29" s="79">
        <f>ROUND(H29*I29,0)</f>
        <v>0</v>
      </c>
      <c r="K29" s="45"/>
      <c r="L29" s="54">
        <v>0</v>
      </c>
      <c r="M29" s="79">
        <f>ROUND(I29*$Z$3,0)</f>
        <v>0</v>
      </c>
      <c r="N29" s="79">
        <f>ROUND(L29*M29,0)</f>
        <v>0</v>
      </c>
      <c r="O29" s="45"/>
      <c r="P29" s="54">
        <v>0</v>
      </c>
      <c r="Q29" s="79">
        <f>ROUND(M29*$Z$3,0)</f>
        <v>0</v>
      </c>
      <c r="R29" s="79">
        <f>ROUND(P29*Q29,0)</f>
        <v>0</v>
      </c>
      <c r="S29" s="45"/>
      <c r="T29" s="54">
        <v>0</v>
      </c>
      <c r="U29" s="79">
        <f>ROUND(Q29*$Z$3,0)</f>
        <v>0</v>
      </c>
      <c r="V29" s="79">
        <f>ROUND(T29*U29,0)</f>
        <v>0</v>
      </c>
      <c r="W29" s="45"/>
      <c r="X29" s="79">
        <f>ROUND(+N29+J29+F29+R29+V29,0)</f>
        <v>0</v>
      </c>
    </row>
    <row r="30" spans="1:35" x14ac:dyDescent="0.2">
      <c r="A30" s="46" t="s">
        <v>129</v>
      </c>
      <c r="D30" s="54">
        <v>0</v>
      </c>
      <c r="E30" s="100">
        <f>ROUND(0/12,0)</f>
        <v>0</v>
      </c>
      <c r="F30" s="79">
        <f>ROUND(D30*E30,0)</f>
        <v>0</v>
      </c>
      <c r="G30" s="45"/>
      <c r="H30" s="54">
        <v>0</v>
      </c>
      <c r="I30" s="79">
        <f>ROUND(E30*$Z$3,0)</f>
        <v>0</v>
      </c>
      <c r="J30" s="79">
        <f>ROUND(H30*I30,0)</f>
        <v>0</v>
      </c>
      <c r="K30" s="45"/>
      <c r="L30" s="54">
        <v>0</v>
      </c>
      <c r="M30" s="79">
        <f>ROUND(I30*$Z$3,0)</f>
        <v>0</v>
      </c>
      <c r="N30" s="79">
        <f>ROUND(L30*M30,0)</f>
        <v>0</v>
      </c>
      <c r="O30" s="45"/>
      <c r="P30" s="54">
        <v>0</v>
      </c>
      <c r="Q30" s="79">
        <f>ROUND(M30*$Z$3,0)</f>
        <v>0</v>
      </c>
      <c r="R30" s="79">
        <f>ROUND(P30*Q30,0)</f>
        <v>0</v>
      </c>
      <c r="S30" s="45"/>
      <c r="T30" s="54">
        <v>0</v>
      </c>
      <c r="U30" s="79">
        <f>ROUND(Q30*$Z$3,0)</f>
        <v>0</v>
      </c>
      <c r="V30" s="79">
        <f>ROUND(T30*U30,0)</f>
        <v>0</v>
      </c>
      <c r="W30" s="45"/>
      <c r="X30" s="79">
        <f>ROUND(+N30+J30+F30+R30+V30,0)</f>
        <v>0</v>
      </c>
    </row>
    <row r="31" spans="1:35" x14ac:dyDescent="0.2">
      <c r="A31" s="46" t="s">
        <v>165</v>
      </c>
      <c r="D31" s="46" t="s">
        <v>35</v>
      </c>
      <c r="E31" s="45"/>
      <c r="F31" s="79"/>
      <c r="H31" s="46" t="s">
        <v>35</v>
      </c>
      <c r="I31" s="45"/>
      <c r="J31" s="79"/>
      <c r="L31" s="46" t="s">
        <v>35</v>
      </c>
      <c r="M31" s="45"/>
      <c r="N31" s="79"/>
      <c r="P31" s="46" t="s">
        <v>35</v>
      </c>
      <c r="Q31" s="45"/>
      <c r="R31" s="79"/>
      <c r="S31" s="45"/>
      <c r="T31" s="46" t="s">
        <v>35</v>
      </c>
      <c r="U31" s="45"/>
      <c r="V31" s="79"/>
      <c r="W31" s="45"/>
    </row>
    <row r="32" spans="1:35" x14ac:dyDescent="0.2">
      <c r="A32" s="46" t="s">
        <v>169</v>
      </c>
      <c r="D32" s="46">
        <v>0</v>
      </c>
      <c r="E32" s="47">
        <v>339.24</v>
      </c>
      <c r="F32" s="79">
        <f>ROUND(D32*E32,0)</f>
        <v>0</v>
      </c>
      <c r="H32" s="46">
        <v>0</v>
      </c>
      <c r="I32" s="45">
        <f>E32*1.06</f>
        <v>359.59440000000001</v>
      </c>
      <c r="J32" s="79">
        <f>ROUND(H32*I32,0)</f>
        <v>0</v>
      </c>
      <c r="L32" s="46">
        <v>0</v>
      </c>
      <c r="M32" s="45">
        <f>I32*1.06</f>
        <v>381.17006400000002</v>
      </c>
      <c r="N32" s="79">
        <f>ROUND(L32*M32,0)</f>
        <v>0</v>
      </c>
      <c r="P32" s="46">
        <v>0</v>
      </c>
      <c r="Q32" s="45">
        <f>M32*1.06</f>
        <v>404.04026784000007</v>
      </c>
      <c r="R32" s="79">
        <f>ROUND(P32*Q32,0)</f>
        <v>0</v>
      </c>
      <c r="S32" s="45"/>
      <c r="T32" s="46">
        <v>0</v>
      </c>
      <c r="U32" s="45">
        <f>Q32*1.06</f>
        <v>428.28268391040007</v>
      </c>
      <c r="V32" s="79">
        <f>ROUND(T32*U32,0)</f>
        <v>0</v>
      </c>
      <c r="W32" s="45"/>
      <c r="X32" s="79">
        <f>ROUND(+N32+J32+F32+R32+V32,0)</f>
        <v>0</v>
      </c>
    </row>
    <row r="33" spans="1:35" x14ac:dyDescent="0.2">
      <c r="A33" s="46" t="s">
        <v>170</v>
      </c>
      <c r="D33" s="46">
        <v>0</v>
      </c>
      <c r="E33" s="47">
        <v>339.24</v>
      </c>
      <c r="F33" s="79">
        <f>ROUND(D33*E33,0)</f>
        <v>0</v>
      </c>
      <c r="H33" s="46">
        <v>0</v>
      </c>
      <c r="I33" s="45">
        <f>E33*1.06</f>
        <v>359.59440000000001</v>
      </c>
      <c r="J33" s="79">
        <f>ROUND(H33*I33,0)</f>
        <v>0</v>
      </c>
      <c r="L33" s="46">
        <v>0</v>
      </c>
      <c r="M33" s="45">
        <f>I33*1.06</f>
        <v>381.17006400000002</v>
      </c>
      <c r="N33" s="79">
        <f>ROUND(L33*M33,0)</f>
        <v>0</v>
      </c>
      <c r="P33" s="46">
        <v>0</v>
      </c>
      <c r="Q33" s="45">
        <f>M33*1.06</f>
        <v>404.04026784000007</v>
      </c>
      <c r="R33" s="79">
        <f>ROUND(P33*Q33,0)</f>
        <v>0</v>
      </c>
      <c r="S33" s="45"/>
      <c r="T33" s="46">
        <v>0</v>
      </c>
      <c r="U33" s="45">
        <f>Q33*1.06</f>
        <v>428.28268391040007</v>
      </c>
      <c r="V33" s="79">
        <f>ROUND(T33*U33,0)</f>
        <v>0</v>
      </c>
      <c r="W33" s="45"/>
      <c r="X33" s="79">
        <f>ROUND(+N33+J33+F33+R33+V33,0)</f>
        <v>0</v>
      </c>
    </row>
    <row r="34" spans="1:35" x14ac:dyDescent="0.2">
      <c r="A34" s="46" t="s">
        <v>166</v>
      </c>
      <c r="D34" s="46">
        <v>0</v>
      </c>
      <c r="E34" s="47">
        <v>339.24</v>
      </c>
      <c r="F34" s="79">
        <f>ROUND(D34*E34,0)</f>
        <v>0</v>
      </c>
      <c r="H34" s="46">
        <v>0</v>
      </c>
      <c r="I34" s="45">
        <f>E34*1.06</f>
        <v>359.59440000000001</v>
      </c>
      <c r="J34" s="79">
        <f>ROUND(H34*I34,0)</f>
        <v>0</v>
      </c>
      <c r="L34" s="46">
        <v>0</v>
      </c>
      <c r="M34" s="45">
        <f>I34*1.06</f>
        <v>381.17006400000002</v>
      </c>
      <c r="N34" s="79">
        <f>ROUND(L34*M34,0)</f>
        <v>0</v>
      </c>
      <c r="P34" s="46">
        <v>0</v>
      </c>
      <c r="Q34" s="45">
        <f>M34*1.06</f>
        <v>404.04026784000007</v>
      </c>
      <c r="R34" s="79">
        <f>ROUND(P34*Q34,0)</f>
        <v>0</v>
      </c>
      <c r="S34" s="45"/>
      <c r="T34" s="46">
        <v>0</v>
      </c>
      <c r="U34" s="45">
        <f>Q34*1.06</f>
        <v>428.28268391040007</v>
      </c>
      <c r="V34" s="79">
        <f>ROUND(T34*U34,0)</f>
        <v>0</v>
      </c>
      <c r="W34" s="45"/>
      <c r="X34" s="79">
        <f>ROUND(+N34+J34+F34+R34+V34,0)</f>
        <v>0</v>
      </c>
      <c r="Z34" s="46" t="s">
        <v>168</v>
      </c>
    </row>
    <row r="35" spans="1:35" x14ac:dyDescent="0.2">
      <c r="A35" s="46" t="s">
        <v>167</v>
      </c>
      <c r="D35" s="46">
        <v>0</v>
      </c>
      <c r="E35" s="45">
        <v>633.22</v>
      </c>
      <c r="F35" s="79">
        <f>ROUND(D35*E35,0)</f>
        <v>0</v>
      </c>
      <c r="H35" s="46">
        <v>0</v>
      </c>
      <c r="I35" s="45">
        <f>E35*1.06</f>
        <v>671.21320000000003</v>
      </c>
      <c r="J35" s="79">
        <f>ROUND(H35*I35,0)</f>
        <v>0</v>
      </c>
      <c r="L35" s="46">
        <v>0</v>
      </c>
      <c r="M35" s="45">
        <f>I35*1.06</f>
        <v>711.48599200000001</v>
      </c>
      <c r="N35" s="79">
        <f>ROUND(L35*M35,0)</f>
        <v>0</v>
      </c>
      <c r="P35" s="46">
        <v>0</v>
      </c>
      <c r="Q35" s="45">
        <f>M35*1.06</f>
        <v>754.1751515200001</v>
      </c>
      <c r="R35" s="79">
        <f>ROUND(P35*Q35,0)</f>
        <v>0</v>
      </c>
      <c r="S35" s="45"/>
      <c r="T35" s="46">
        <v>0</v>
      </c>
      <c r="U35" s="45">
        <f>Q35*1.06</f>
        <v>799.4256606112001</v>
      </c>
      <c r="V35" s="79">
        <f>ROUND(T35*U35,0)</f>
        <v>0</v>
      </c>
      <c r="W35" s="45"/>
      <c r="X35" s="79">
        <f>ROUND(+N35+J35+F35+R35+V35,0)</f>
        <v>0</v>
      </c>
    </row>
    <row r="36" spans="1:35" x14ac:dyDescent="0.2">
      <c r="A36" s="50" t="s">
        <v>156</v>
      </c>
      <c r="E36" s="45"/>
      <c r="F36" s="77">
        <f>SUM(F32:F35)</f>
        <v>0</v>
      </c>
      <c r="G36" s="50"/>
      <c r="H36" s="50"/>
      <c r="I36" s="49"/>
      <c r="J36" s="77">
        <f>SUM(J32:J35)</f>
        <v>0</v>
      </c>
      <c r="K36" s="50"/>
      <c r="L36" s="50"/>
      <c r="M36" s="49"/>
      <c r="N36" s="77">
        <f>SUM(N32:N35)</f>
        <v>0</v>
      </c>
      <c r="O36" s="50"/>
      <c r="P36" s="50"/>
      <c r="Q36" s="49"/>
      <c r="R36" s="77">
        <f>SUM(R32:R35)</f>
        <v>0</v>
      </c>
      <c r="S36" s="77"/>
      <c r="T36" s="77"/>
      <c r="U36" s="77"/>
      <c r="V36" s="77">
        <f>SUM(V32:V35)</f>
        <v>0</v>
      </c>
      <c r="W36" s="49"/>
      <c r="X36" s="77">
        <f>SUM(X32:X35)</f>
        <v>0</v>
      </c>
    </row>
    <row r="37" spans="1:35" x14ac:dyDescent="0.2">
      <c r="A37" s="50" t="s">
        <v>37</v>
      </c>
      <c r="B37" s="50"/>
      <c r="C37" s="50"/>
      <c r="D37" s="49"/>
      <c r="E37" s="50"/>
      <c r="F37" s="77">
        <f>SUM(F18:F35)</f>
        <v>0</v>
      </c>
      <c r="G37" s="50"/>
      <c r="H37" s="49"/>
      <c r="I37" s="50"/>
      <c r="J37" s="77">
        <f>SUM(J18:J35)</f>
        <v>0</v>
      </c>
      <c r="K37" s="50"/>
      <c r="L37" s="49"/>
      <c r="M37" s="50"/>
      <c r="N37" s="77">
        <f>SUM(N18:N35)</f>
        <v>0</v>
      </c>
      <c r="O37" s="50"/>
      <c r="P37" s="49"/>
      <c r="Q37" s="50"/>
      <c r="R37" s="77">
        <f>SUM(R18:R35)</f>
        <v>0</v>
      </c>
      <c r="S37" s="49"/>
      <c r="T37" s="49"/>
      <c r="U37" s="50"/>
      <c r="V37" s="77">
        <f>SUM(V18:V35)</f>
        <v>0</v>
      </c>
      <c r="W37" s="49"/>
      <c r="X37" s="77">
        <f>SUM(X18:X35)</f>
        <v>0</v>
      </c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 x14ac:dyDescent="0.2">
      <c r="A38" s="98" t="s">
        <v>38</v>
      </c>
      <c r="D38" s="45"/>
      <c r="E38" s="100"/>
      <c r="F38" s="79"/>
      <c r="H38" s="45"/>
      <c r="I38" s="100"/>
      <c r="J38" s="79"/>
      <c r="L38" s="45"/>
      <c r="M38" s="100"/>
      <c r="N38" s="79"/>
      <c r="P38" s="45"/>
      <c r="Q38" s="100"/>
      <c r="R38" s="79"/>
      <c r="S38" s="45"/>
      <c r="T38" s="45"/>
      <c r="U38" s="100"/>
      <c r="V38" s="79"/>
      <c r="W38" s="45"/>
    </row>
    <row r="39" spans="1:35" x14ac:dyDescent="0.2">
      <c r="A39" s="46" t="s">
        <v>122</v>
      </c>
      <c r="D39" s="45"/>
      <c r="E39" s="101">
        <v>0.22</v>
      </c>
      <c r="F39" s="79">
        <f>ROUND(E39*(F11+F13+F15+F17),0)</f>
        <v>0</v>
      </c>
      <c r="H39" s="45"/>
      <c r="I39" s="101">
        <v>0.22</v>
      </c>
      <c r="J39" s="79">
        <f>ROUND(I39*(J11+J13+J15+J17),0)</f>
        <v>0</v>
      </c>
      <c r="L39" s="45"/>
      <c r="M39" s="101">
        <v>0.22</v>
      </c>
      <c r="N39" s="79">
        <f>ROUND(M39*(N11+N13+N15+N17),0)</f>
        <v>0</v>
      </c>
      <c r="P39" s="45"/>
      <c r="Q39" s="101">
        <v>0.22</v>
      </c>
      <c r="R39" s="79">
        <f>ROUND(Q39*(R11+R13+R15+R17),0)</f>
        <v>0</v>
      </c>
      <c r="S39" s="45"/>
      <c r="T39" s="45"/>
      <c r="U39" s="101">
        <v>0.22</v>
      </c>
      <c r="V39" s="79">
        <f>ROUND(U39*(V11+V13+V15+V17),0)</f>
        <v>0</v>
      </c>
      <c r="W39" s="45"/>
      <c r="X39" s="79">
        <f t="shared" ref="X39:X46" si="11">ROUND(+N39+J39+F39+R39+V39,0)</f>
        <v>0</v>
      </c>
    </row>
    <row r="40" spans="1:35" x14ac:dyDescent="0.2">
      <c r="A40" s="46" t="s">
        <v>146</v>
      </c>
      <c r="D40" s="45"/>
      <c r="E40" s="102">
        <v>0.29199999999999998</v>
      </c>
      <c r="F40" s="79">
        <f>ROUND(E40*(F10+F12+F14+F16),0)</f>
        <v>0</v>
      </c>
      <c r="H40" s="45"/>
      <c r="I40" s="102">
        <v>0.29399999999999998</v>
      </c>
      <c r="J40" s="79">
        <f>ROUND(I40*(J10+J12+J14+J16),0)</f>
        <v>0</v>
      </c>
      <c r="L40" s="45"/>
      <c r="M40" s="102">
        <v>0.29599999999999999</v>
      </c>
      <c r="N40" s="79">
        <f>ROUND(M40*(N10+N12+N14+N16),0)</f>
        <v>0</v>
      </c>
      <c r="P40" s="45"/>
      <c r="Q40" s="102">
        <v>0.29799999999999999</v>
      </c>
      <c r="R40" s="79">
        <f>ROUND(Q40*(R10+R12+R14+R16),0)</f>
        <v>0</v>
      </c>
      <c r="S40" s="45"/>
      <c r="T40" s="45"/>
      <c r="U40" s="102">
        <v>0.29799999999999999</v>
      </c>
      <c r="V40" s="79">
        <f>ROUND(U40*(V10+V12+V14+V16),0)</f>
        <v>0</v>
      </c>
      <c r="W40" s="45"/>
      <c r="X40" s="79">
        <f t="shared" si="11"/>
        <v>0</v>
      </c>
    </row>
    <row r="41" spans="1:35" x14ac:dyDescent="0.2">
      <c r="A41" s="46" t="s">
        <v>147</v>
      </c>
      <c r="D41" s="45"/>
      <c r="E41" s="102">
        <v>0.35499999999999998</v>
      </c>
      <c r="F41" s="79">
        <f>ROUND(E41*(F27+F28+F29+F30),0)</f>
        <v>0</v>
      </c>
      <c r="H41" s="45"/>
      <c r="I41" s="102">
        <v>0.36</v>
      </c>
      <c r="J41" s="79">
        <f>ROUND(I41*(J27+J28+J29+J30),0)</f>
        <v>0</v>
      </c>
      <c r="L41" s="45"/>
      <c r="M41" s="102">
        <v>0.36599999999999999</v>
      </c>
      <c r="N41" s="79">
        <f>ROUND(M41*(N27+N28+N29+N30),0)</f>
        <v>0</v>
      </c>
      <c r="P41" s="45"/>
      <c r="Q41" s="102">
        <v>0.372</v>
      </c>
      <c r="R41" s="79">
        <f>ROUND(Q41*(R27+R28+R29+R30),0)</f>
        <v>0</v>
      </c>
      <c r="S41" s="45"/>
      <c r="T41" s="45"/>
      <c r="U41" s="102">
        <v>0.372</v>
      </c>
      <c r="V41" s="79">
        <f>ROUND(U41*(V27+V28+V29+V30),0)</f>
        <v>0</v>
      </c>
      <c r="W41" s="45"/>
      <c r="X41" s="79">
        <f t="shared" si="11"/>
        <v>0</v>
      </c>
    </row>
    <row r="42" spans="1:35" x14ac:dyDescent="0.2">
      <c r="A42" s="46" t="s">
        <v>123</v>
      </c>
      <c r="D42" s="45"/>
      <c r="E42" s="102">
        <v>0.26800000000000002</v>
      </c>
      <c r="F42" s="79">
        <f>ROUND(E42*(F20),0)</f>
        <v>0</v>
      </c>
      <c r="H42" s="45"/>
      <c r="I42" s="102">
        <v>0.27300000000000002</v>
      </c>
      <c r="J42" s="79">
        <f>ROUND(I42*(J20),0)</f>
        <v>0</v>
      </c>
      <c r="L42" s="45"/>
      <c r="M42" s="102">
        <v>0.27900000000000003</v>
      </c>
      <c r="N42" s="79">
        <f>ROUND(M42*(N20),0)</f>
        <v>0</v>
      </c>
      <c r="P42" s="45"/>
      <c r="Q42" s="102">
        <v>0.27900000000000003</v>
      </c>
      <c r="R42" s="79">
        <f>ROUND(Q42*(R20),0)</f>
        <v>0</v>
      </c>
      <c r="S42" s="45"/>
      <c r="T42" s="45"/>
      <c r="U42" s="102">
        <v>0.27900000000000003</v>
      </c>
      <c r="V42" s="79">
        <f>ROUND(U42*(V20),0)</f>
        <v>0</v>
      </c>
      <c r="W42" s="45"/>
      <c r="X42" s="79">
        <f t="shared" si="11"/>
        <v>0</v>
      </c>
    </row>
    <row r="43" spans="1:35" x14ac:dyDescent="0.2">
      <c r="A43" s="46" t="s">
        <v>124</v>
      </c>
      <c r="D43" s="45"/>
      <c r="E43" s="103" t="s">
        <v>121</v>
      </c>
      <c r="F43" s="79">
        <f>ROUND(E43*(F21+F22+F24+F25),0)</f>
        <v>0</v>
      </c>
      <c r="H43" s="45"/>
      <c r="I43" s="104">
        <f>ROUND(E43*1.1,2)</f>
        <v>0.01</v>
      </c>
      <c r="J43" s="79">
        <f>ROUND(I43*(J21+J22+J24+J25),0)</f>
        <v>0</v>
      </c>
      <c r="L43" s="45"/>
      <c r="M43" s="104">
        <f>ROUND(I43*1.1,2)</f>
        <v>0.01</v>
      </c>
      <c r="N43" s="79">
        <f>ROUND(M43*(N21+N22+N24+N25),0)</f>
        <v>0</v>
      </c>
      <c r="P43" s="45"/>
      <c r="Q43" s="104">
        <f>ROUND(M43*1.1,2)</f>
        <v>0.01</v>
      </c>
      <c r="R43" s="79">
        <f>ROUND(Q43*(R21+R22+R24+R25),0)</f>
        <v>0</v>
      </c>
      <c r="S43" s="45"/>
      <c r="T43" s="45"/>
      <c r="U43" s="104">
        <f>ROUND(Q43*1.1,2)</f>
        <v>0.01</v>
      </c>
      <c r="V43" s="79">
        <f>ROUND(U43*(V21+V22+V24+V25),0)</f>
        <v>0</v>
      </c>
      <c r="W43" s="45"/>
      <c r="X43" s="79">
        <f t="shared" si="11"/>
        <v>0</v>
      </c>
    </row>
    <row r="44" spans="1:35" x14ac:dyDescent="0.2">
      <c r="A44" s="46" t="s">
        <v>159</v>
      </c>
      <c r="D44" s="105">
        <v>0</v>
      </c>
      <c r="E44" s="45">
        <v>1118</v>
      </c>
      <c r="F44" s="79">
        <f>ROUND((D44)*E44,0)</f>
        <v>0</v>
      </c>
      <c r="H44" s="105">
        <v>0</v>
      </c>
      <c r="I44" s="45">
        <v>1230</v>
      </c>
      <c r="J44" s="79">
        <f>ROUND((H44)*I44,0)</f>
        <v>0</v>
      </c>
      <c r="L44" s="105">
        <v>0</v>
      </c>
      <c r="M44" s="45">
        <v>1353</v>
      </c>
      <c r="N44" s="79">
        <f>ROUND((L44)*M44,0)</f>
        <v>0</v>
      </c>
      <c r="P44" s="105">
        <v>0</v>
      </c>
      <c r="Q44" s="45">
        <v>1488</v>
      </c>
      <c r="R44" s="79">
        <f>ROUND((P44)*Q44,0)</f>
        <v>0</v>
      </c>
      <c r="S44" s="45"/>
      <c r="T44" s="105">
        <v>0</v>
      </c>
      <c r="U44" s="45">
        <v>1488</v>
      </c>
      <c r="V44" s="79">
        <f>ROUND((T44)*U44,0)</f>
        <v>0</v>
      </c>
      <c r="W44" s="45"/>
      <c r="X44" s="79">
        <f t="shared" ref="X44:X45" si="12">ROUND(+N44+J44+F44+R44+V44,0)</f>
        <v>0</v>
      </c>
    </row>
    <row r="45" spans="1:35" x14ac:dyDescent="0.2">
      <c r="A45" s="46" t="s">
        <v>160</v>
      </c>
      <c r="D45" s="105">
        <v>0</v>
      </c>
      <c r="E45" s="45">
        <v>1118</v>
      </c>
      <c r="F45" s="79">
        <f>ROUND((D45)*E45,0)</f>
        <v>0</v>
      </c>
      <c r="H45" s="105">
        <v>0</v>
      </c>
      <c r="I45" s="45">
        <v>1230</v>
      </c>
      <c r="J45" s="79">
        <f>ROUND((H45)*I45,0)</f>
        <v>0</v>
      </c>
      <c r="L45" s="105">
        <v>0</v>
      </c>
      <c r="M45" s="45">
        <v>1353</v>
      </c>
      <c r="N45" s="79">
        <f>ROUND((L45)*M45,0)</f>
        <v>0</v>
      </c>
      <c r="P45" s="105">
        <v>0</v>
      </c>
      <c r="Q45" s="45">
        <v>1488</v>
      </c>
      <c r="R45" s="79">
        <f>ROUND((P45)*Q45,0)</f>
        <v>0</v>
      </c>
      <c r="S45" s="45"/>
      <c r="T45" s="105">
        <v>0</v>
      </c>
      <c r="U45" s="45">
        <v>1488</v>
      </c>
      <c r="V45" s="79">
        <f>ROUND((T45)*U45,0)</f>
        <v>0</v>
      </c>
      <c r="W45" s="45"/>
      <c r="X45" s="79">
        <f t="shared" si="12"/>
        <v>0</v>
      </c>
    </row>
    <row r="46" spans="1:35" x14ac:dyDescent="0.2">
      <c r="A46" s="46" t="s">
        <v>164</v>
      </c>
      <c r="D46" s="105">
        <v>0</v>
      </c>
      <c r="E46" s="45">
        <v>373</v>
      </c>
      <c r="F46" s="79">
        <f>ROUND((D46)*E46,0)</f>
        <v>0</v>
      </c>
      <c r="H46" s="105">
        <v>0</v>
      </c>
      <c r="I46" s="45">
        <v>410</v>
      </c>
      <c r="J46" s="79">
        <f>ROUND((H46)*I46,0)</f>
        <v>0</v>
      </c>
      <c r="L46" s="105">
        <v>0</v>
      </c>
      <c r="M46" s="45">
        <v>451</v>
      </c>
      <c r="N46" s="79">
        <f>ROUND((L46)*M46,0)</f>
        <v>0</v>
      </c>
      <c r="P46" s="105">
        <v>0</v>
      </c>
      <c r="Q46" s="45">
        <v>496</v>
      </c>
      <c r="R46" s="79">
        <f>ROUND((P46)*Q46,0)</f>
        <v>0</v>
      </c>
      <c r="S46" s="45"/>
      <c r="T46" s="105">
        <v>0</v>
      </c>
      <c r="U46" s="45">
        <v>496</v>
      </c>
      <c r="V46" s="79">
        <f>ROUND((T46)*U46,0)</f>
        <v>0</v>
      </c>
      <c r="W46" s="45"/>
      <c r="X46" s="79">
        <f t="shared" si="11"/>
        <v>0</v>
      </c>
    </row>
    <row r="47" spans="1:35" x14ac:dyDescent="0.2">
      <c r="A47" s="50" t="s">
        <v>39</v>
      </c>
      <c r="B47" s="50"/>
      <c r="C47" s="50"/>
      <c r="D47" s="49"/>
      <c r="E47" s="106"/>
      <c r="F47" s="77">
        <f>SUM(F39:F46)</f>
        <v>0</v>
      </c>
      <c r="G47" s="50"/>
      <c r="H47" s="49"/>
      <c r="I47" s="106"/>
      <c r="J47" s="77">
        <f>SUM(J39:J46)</f>
        <v>0</v>
      </c>
      <c r="K47" s="50"/>
      <c r="L47" s="49"/>
      <c r="M47" s="106"/>
      <c r="N47" s="77">
        <f>SUM(N39:N46)</f>
        <v>0</v>
      </c>
      <c r="O47" s="50"/>
      <c r="P47" s="49"/>
      <c r="Q47" s="106"/>
      <c r="R47" s="77">
        <f>SUM(R39:R46)</f>
        <v>0</v>
      </c>
      <c r="S47" s="49"/>
      <c r="T47" s="49"/>
      <c r="U47" s="106"/>
      <c r="V47" s="77">
        <f>SUM(V39:V46)</f>
        <v>0</v>
      </c>
      <c r="W47" s="49"/>
      <c r="X47" s="77">
        <f>SUM(X39:X46)</f>
        <v>0</v>
      </c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 x14ac:dyDescent="0.2">
      <c r="A48" s="50" t="s">
        <v>40</v>
      </c>
      <c r="B48" s="50"/>
      <c r="C48" s="50"/>
      <c r="D48" s="49"/>
      <c r="E48" s="50"/>
      <c r="F48" s="77">
        <f>+F47+F37</f>
        <v>0</v>
      </c>
      <c r="G48" s="50"/>
      <c r="H48" s="49"/>
      <c r="I48" s="50"/>
      <c r="J48" s="77">
        <f>+J47+J37</f>
        <v>0</v>
      </c>
      <c r="K48" s="50"/>
      <c r="L48" s="49"/>
      <c r="M48" s="50"/>
      <c r="N48" s="77">
        <f>+N47+N37</f>
        <v>0</v>
      </c>
      <c r="O48" s="50"/>
      <c r="P48" s="49"/>
      <c r="Q48" s="50"/>
      <c r="R48" s="77">
        <f>+R47+R37</f>
        <v>0</v>
      </c>
      <c r="S48" s="49"/>
      <c r="T48" s="49"/>
      <c r="U48" s="50"/>
      <c r="V48" s="77">
        <f>+V47+V37</f>
        <v>0</v>
      </c>
      <c r="W48" s="49"/>
      <c r="X48" s="77">
        <f>+X47+X37</f>
        <v>0</v>
      </c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 s="50" customFormat="1" x14ac:dyDescent="0.2">
      <c r="A49" s="107" t="s">
        <v>81</v>
      </c>
      <c r="F49" s="77"/>
      <c r="J49" s="77"/>
      <c r="N49" s="77"/>
      <c r="R49" s="77"/>
      <c r="S49" s="49"/>
      <c r="V49" s="77"/>
      <c r="W49" s="49"/>
      <c r="X49" s="49"/>
    </row>
    <row r="50" spans="1:35" x14ac:dyDescent="0.2">
      <c r="A50" s="46" t="s">
        <v>67</v>
      </c>
      <c r="F50" s="79">
        <v>0</v>
      </c>
      <c r="J50" s="79">
        <v>0</v>
      </c>
      <c r="N50" s="79">
        <v>0</v>
      </c>
      <c r="R50" s="79">
        <v>0</v>
      </c>
      <c r="S50" s="45"/>
      <c r="V50" s="79">
        <v>0</v>
      </c>
      <c r="W50" s="45"/>
      <c r="X50" s="79">
        <f t="shared" ref="X50:X56" si="13">ROUND(+N50+J50+F50+R50+V50,0)</f>
        <v>0</v>
      </c>
    </row>
    <row r="51" spans="1:35" x14ac:dyDescent="0.2">
      <c r="A51" s="46" t="s">
        <v>70</v>
      </c>
      <c r="F51" s="79">
        <v>0</v>
      </c>
      <c r="J51" s="79">
        <v>0</v>
      </c>
      <c r="N51" s="79">
        <v>0</v>
      </c>
      <c r="R51" s="79">
        <v>0</v>
      </c>
      <c r="S51" s="45"/>
      <c r="V51" s="79">
        <v>0</v>
      </c>
      <c r="W51" s="45"/>
      <c r="X51" s="79">
        <f t="shared" si="13"/>
        <v>0</v>
      </c>
    </row>
    <row r="52" spans="1:35" x14ac:dyDescent="0.2">
      <c r="A52" s="46" t="s">
        <v>66</v>
      </c>
      <c r="F52" s="79">
        <v>0</v>
      </c>
      <c r="J52" s="79">
        <v>0</v>
      </c>
      <c r="N52" s="79">
        <v>0</v>
      </c>
      <c r="R52" s="79">
        <v>0</v>
      </c>
      <c r="S52" s="45"/>
      <c r="V52" s="79">
        <v>0</v>
      </c>
      <c r="W52" s="45"/>
      <c r="X52" s="79">
        <f t="shared" si="13"/>
        <v>0</v>
      </c>
    </row>
    <row r="53" spans="1:35" x14ac:dyDescent="0.2">
      <c r="A53" s="46" t="s">
        <v>65</v>
      </c>
      <c r="F53" s="79">
        <v>0</v>
      </c>
      <c r="J53" s="79">
        <v>0</v>
      </c>
      <c r="N53" s="79">
        <v>0</v>
      </c>
      <c r="R53" s="79">
        <v>0</v>
      </c>
      <c r="S53" s="45"/>
      <c r="V53" s="79">
        <v>0</v>
      </c>
      <c r="W53" s="45"/>
      <c r="X53" s="79">
        <f t="shared" si="13"/>
        <v>0</v>
      </c>
    </row>
    <row r="54" spans="1:35" x14ac:dyDescent="0.2">
      <c r="A54" s="50" t="s">
        <v>41</v>
      </c>
      <c r="B54" s="50"/>
      <c r="C54" s="50"/>
      <c r="D54" s="50"/>
      <c r="E54" s="50"/>
      <c r="F54" s="77">
        <f>SUM(F49:F53)</f>
        <v>0</v>
      </c>
      <c r="G54" s="50"/>
      <c r="H54" s="50"/>
      <c r="I54" s="50"/>
      <c r="J54" s="77">
        <f>SUM(J49:J53)</f>
        <v>0</v>
      </c>
      <c r="K54" s="50"/>
      <c r="L54" s="50"/>
      <c r="M54" s="50"/>
      <c r="N54" s="77">
        <f>SUM(N49:N53)</f>
        <v>0</v>
      </c>
      <c r="O54" s="50"/>
      <c r="P54" s="50"/>
      <c r="Q54" s="50"/>
      <c r="R54" s="77">
        <f>SUM(R49:R53)</f>
        <v>0</v>
      </c>
      <c r="S54" s="49"/>
      <c r="T54" s="50"/>
      <c r="U54" s="50"/>
      <c r="V54" s="77">
        <f>SUM(V49:V53)</f>
        <v>0</v>
      </c>
      <c r="W54" s="49"/>
      <c r="X54" s="77">
        <f>SUM(X49:X53)</f>
        <v>0</v>
      </c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 x14ac:dyDescent="0.2">
      <c r="A55" s="107" t="s">
        <v>42</v>
      </c>
      <c r="B55" s="46" t="s">
        <v>63</v>
      </c>
      <c r="F55" s="79">
        <v>0</v>
      </c>
      <c r="J55" s="79">
        <f>ROUND(F55*$Z$3,0)</f>
        <v>0</v>
      </c>
      <c r="N55" s="79">
        <f>ROUND(J55*$Z$3,0)</f>
        <v>0</v>
      </c>
      <c r="R55" s="79">
        <f>ROUND(N55*$Z$3,0)</f>
        <v>0</v>
      </c>
      <c r="S55" s="45"/>
      <c r="V55" s="79">
        <f>ROUND(R55*$Z$3,0)</f>
        <v>0</v>
      </c>
      <c r="W55" s="45"/>
      <c r="X55" s="79">
        <f t="shared" si="13"/>
        <v>0</v>
      </c>
    </row>
    <row r="56" spans="1:35" x14ac:dyDescent="0.2">
      <c r="B56" s="46" t="s">
        <v>43</v>
      </c>
      <c r="F56" s="79">
        <v>0</v>
      </c>
      <c r="J56" s="79">
        <f>ROUND(F56*$Z$3,0)</f>
        <v>0</v>
      </c>
      <c r="N56" s="79">
        <f>ROUND(J56*$Z$3,0)</f>
        <v>0</v>
      </c>
      <c r="R56" s="79">
        <f>ROUND(N56*$Z$3,0)</f>
        <v>0</v>
      </c>
      <c r="S56" s="45"/>
      <c r="V56" s="79">
        <f>ROUND(R56*$Z$3,0)</f>
        <v>0</v>
      </c>
      <c r="W56" s="45"/>
      <c r="X56" s="79">
        <f t="shared" si="13"/>
        <v>0</v>
      </c>
    </row>
    <row r="57" spans="1:35" x14ac:dyDescent="0.2">
      <c r="A57" s="107" t="s">
        <v>174</v>
      </c>
      <c r="F57" s="79"/>
      <c r="J57" s="79"/>
      <c r="N57" s="79"/>
      <c r="R57" s="79"/>
      <c r="S57" s="45"/>
      <c r="V57" s="79"/>
      <c r="W57" s="45"/>
    </row>
    <row r="58" spans="1:35" x14ac:dyDescent="0.2">
      <c r="A58" s="46" t="s">
        <v>44</v>
      </c>
      <c r="F58" s="79">
        <v>0</v>
      </c>
      <c r="J58" s="79">
        <v>0</v>
      </c>
      <c r="N58" s="79">
        <v>0</v>
      </c>
      <c r="R58" s="79">
        <v>0</v>
      </c>
      <c r="S58" s="45"/>
      <c r="V58" s="79">
        <v>0</v>
      </c>
      <c r="W58" s="45"/>
      <c r="X58" s="79">
        <f>ROUND(+N58+J58+F58+R58+V58,0)</f>
        <v>0</v>
      </c>
    </row>
    <row r="59" spans="1:35" x14ac:dyDescent="0.2">
      <c r="A59" s="46" t="s">
        <v>45</v>
      </c>
      <c r="F59" s="79">
        <v>0</v>
      </c>
      <c r="J59" s="79">
        <v>0</v>
      </c>
      <c r="N59" s="79">
        <v>0</v>
      </c>
      <c r="R59" s="79">
        <v>0</v>
      </c>
      <c r="S59" s="45"/>
      <c r="V59" s="79">
        <v>0</v>
      </c>
      <c r="W59" s="45"/>
      <c r="X59" s="79">
        <f>ROUND(+N59+J59+F59+R59+V59,0)</f>
        <v>0</v>
      </c>
    </row>
    <row r="60" spans="1:35" x14ac:dyDescent="0.2">
      <c r="A60" s="46" t="s">
        <v>46</v>
      </c>
      <c r="E60" s="45"/>
      <c r="F60" s="79">
        <v>0</v>
      </c>
      <c r="I60" s="45"/>
      <c r="J60" s="79">
        <v>0</v>
      </c>
      <c r="M60" s="45"/>
      <c r="N60" s="79">
        <v>0</v>
      </c>
      <c r="Q60" s="45"/>
      <c r="R60" s="79">
        <v>0</v>
      </c>
      <c r="S60" s="45"/>
      <c r="U60" s="45"/>
      <c r="V60" s="79">
        <v>0</v>
      </c>
      <c r="W60" s="45"/>
      <c r="X60" s="79">
        <f>ROUND(+N60+J60+F60+R60+V60,0)</f>
        <v>0</v>
      </c>
    </row>
    <row r="61" spans="1:35" x14ac:dyDescent="0.2">
      <c r="A61" s="46" t="s">
        <v>47</v>
      </c>
      <c r="E61" s="45"/>
      <c r="F61" s="79">
        <v>0</v>
      </c>
      <c r="I61" s="45"/>
      <c r="J61" s="79">
        <v>0</v>
      </c>
      <c r="M61" s="45"/>
      <c r="N61" s="79">
        <v>0</v>
      </c>
      <c r="Q61" s="45"/>
      <c r="R61" s="79">
        <v>0</v>
      </c>
      <c r="S61" s="45"/>
      <c r="U61" s="45"/>
      <c r="V61" s="79">
        <v>0</v>
      </c>
      <c r="W61" s="45"/>
      <c r="X61" s="79">
        <f>ROUND(+N61+J61+F61+R61+V61,0)</f>
        <v>0</v>
      </c>
    </row>
    <row r="62" spans="1:35" x14ac:dyDescent="0.2">
      <c r="A62" s="50" t="s">
        <v>48</v>
      </c>
      <c r="B62" s="50"/>
      <c r="C62" s="50"/>
      <c r="D62" s="50"/>
      <c r="E62" s="49"/>
      <c r="F62" s="77">
        <f>SUM(F58:F61)</f>
        <v>0</v>
      </c>
      <c r="G62" s="50"/>
      <c r="H62" s="50"/>
      <c r="I62" s="49"/>
      <c r="J62" s="77">
        <f>SUM(J58:J61)</f>
        <v>0</v>
      </c>
      <c r="K62" s="50"/>
      <c r="L62" s="50"/>
      <c r="M62" s="49"/>
      <c r="N62" s="77">
        <f>SUM(N58:N61)</f>
        <v>0</v>
      </c>
      <c r="O62" s="50"/>
      <c r="P62" s="50"/>
      <c r="Q62" s="49"/>
      <c r="R62" s="77">
        <f>SUM(R58:R61)</f>
        <v>0</v>
      </c>
      <c r="S62" s="49"/>
      <c r="T62" s="50"/>
      <c r="U62" s="49"/>
      <c r="V62" s="77">
        <f>SUM(V58:V61)</f>
        <v>0</v>
      </c>
      <c r="W62" s="49"/>
      <c r="X62" s="77">
        <f>SUM(X58:X61)</f>
        <v>0</v>
      </c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 x14ac:dyDescent="0.2">
      <c r="A63" s="107" t="s">
        <v>49</v>
      </c>
      <c r="F63" s="79"/>
      <c r="J63" s="79"/>
      <c r="N63" s="79"/>
      <c r="R63" s="79"/>
      <c r="S63" s="45"/>
      <c r="V63" s="79"/>
      <c r="W63" s="45"/>
    </row>
    <row r="64" spans="1:35" x14ac:dyDescent="0.2">
      <c r="A64" s="46" t="s">
        <v>64</v>
      </c>
      <c r="F64" s="79">
        <v>0</v>
      </c>
      <c r="J64" s="79">
        <v>0</v>
      </c>
      <c r="K64" s="45"/>
      <c r="N64" s="79">
        <v>0</v>
      </c>
      <c r="O64" s="45"/>
      <c r="R64" s="79">
        <v>0</v>
      </c>
      <c r="S64" s="45"/>
      <c r="V64" s="79">
        <v>0</v>
      </c>
      <c r="W64" s="45"/>
      <c r="X64" s="79">
        <f t="shared" ref="X64:X74" si="14">ROUND(+N64+J64+F64+R64+V64,0)</f>
        <v>0</v>
      </c>
    </row>
    <row r="65" spans="1:35" x14ac:dyDescent="0.2">
      <c r="A65" s="46" t="s">
        <v>68</v>
      </c>
      <c r="F65" s="79">
        <v>0</v>
      </c>
      <c r="J65" s="79">
        <v>0</v>
      </c>
      <c r="K65" s="45"/>
      <c r="N65" s="79">
        <v>0</v>
      </c>
      <c r="O65" s="45"/>
      <c r="R65" s="79">
        <v>0</v>
      </c>
      <c r="S65" s="45"/>
      <c r="V65" s="79">
        <v>0</v>
      </c>
      <c r="W65" s="45"/>
      <c r="X65" s="79">
        <f t="shared" si="14"/>
        <v>0</v>
      </c>
    </row>
    <row r="66" spans="1:35" x14ac:dyDescent="0.2">
      <c r="A66" s="46" t="s">
        <v>157</v>
      </c>
      <c r="F66" s="79">
        <v>0</v>
      </c>
      <c r="J66" s="79">
        <v>0</v>
      </c>
      <c r="K66" s="45"/>
      <c r="N66" s="79">
        <v>0</v>
      </c>
      <c r="O66" s="45"/>
      <c r="R66" s="79">
        <v>0</v>
      </c>
      <c r="S66" s="45"/>
      <c r="V66" s="79">
        <v>0</v>
      </c>
      <c r="W66" s="45"/>
      <c r="X66" s="79">
        <f t="shared" si="14"/>
        <v>0</v>
      </c>
    </row>
    <row r="67" spans="1:35" x14ac:dyDescent="0.2">
      <c r="A67" s="46" t="s">
        <v>80</v>
      </c>
      <c r="F67" s="79">
        <v>0</v>
      </c>
      <c r="J67" s="79">
        <v>0</v>
      </c>
      <c r="K67" s="45"/>
      <c r="N67" s="79">
        <v>0</v>
      </c>
      <c r="O67" s="45"/>
      <c r="R67" s="79">
        <v>0</v>
      </c>
      <c r="S67" s="45"/>
      <c r="V67" s="79">
        <v>0</v>
      </c>
      <c r="W67" s="45"/>
      <c r="X67" s="79">
        <f t="shared" si="14"/>
        <v>0</v>
      </c>
    </row>
    <row r="68" spans="1:35" x14ac:dyDescent="0.2">
      <c r="A68" s="46" t="s">
        <v>69</v>
      </c>
      <c r="F68" s="79">
        <v>0</v>
      </c>
      <c r="J68" s="79">
        <v>0</v>
      </c>
      <c r="K68" s="45"/>
      <c r="N68" s="79">
        <v>0</v>
      </c>
      <c r="O68" s="45"/>
      <c r="R68" s="79">
        <v>0</v>
      </c>
      <c r="S68" s="45"/>
      <c r="V68" s="79">
        <v>0</v>
      </c>
      <c r="W68" s="45"/>
      <c r="X68" s="79">
        <f t="shared" si="14"/>
        <v>0</v>
      </c>
    </row>
    <row r="69" spans="1:35" x14ac:dyDescent="0.2">
      <c r="A69" s="46" t="s">
        <v>153</v>
      </c>
      <c r="F69" s="79">
        <v>0</v>
      </c>
      <c r="J69" s="79">
        <v>0</v>
      </c>
      <c r="K69" s="47"/>
      <c r="N69" s="79">
        <v>0</v>
      </c>
      <c r="O69" s="47"/>
      <c r="R69" s="79">
        <v>0</v>
      </c>
      <c r="S69" s="45"/>
      <c r="V69" s="79">
        <v>0</v>
      </c>
      <c r="W69" s="45"/>
      <c r="X69" s="79">
        <f t="shared" si="14"/>
        <v>0</v>
      </c>
    </row>
    <row r="70" spans="1:35" x14ac:dyDescent="0.2">
      <c r="A70" s="46" t="s">
        <v>154</v>
      </c>
      <c r="F70" s="79">
        <v>0</v>
      </c>
      <c r="J70" s="79">
        <v>0</v>
      </c>
      <c r="K70" s="47"/>
      <c r="N70" s="79">
        <v>0</v>
      </c>
      <c r="O70" s="47"/>
      <c r="R70" s="79">
        <v>0</v>
      </c>
      <c r="S70" s="45"/>
      <c r="V70" s="79">
        <v>0</v>
      </c>
      <c r="W70" s="45"/>
      <c r="X70" s="79">
        <f t="shared" si="14"/>
        <v>0</v>
      </c>
    </row>
    <row r="71" spans="1:35" x14ac:dyDescent="0.2">
      <c r="A71" s="46" t="s">
        <v>148</v>
      </c>
      <c r="F71" s="79">
        <v>0</v>
      </c>
      <c r="J71" s="79">
        <v>0</v>
      </c>
      <c r="K71" s="47"/>
      <c r="N71" s="79">
        <v>0</v>
      </c>
      <c r="O71" s="47"/>
      <c r="R71" s="79">
        <v>0</v>
      </c>
      <c r="S71" s="45"/>
      <c r="V71" s="79">
        <v>0</v>
      </c>
      <c r="W71" s="45"/>
      <c r="X71" s="79">
        <f t="shared" si="14"/>
        <v>0</v>
      </c>
    </row>
    <row r="72" spans="1:35" x14ac:dyDescent="0.2">
      <c r="A72" s="46" t="s">
        <v>51</v>
      </c>
      <c r="F72" s="79">
        <v>0</v>
      </c>
      <c r="J72" s="79">
        <v>0</v>
      </c>
      <c r="N72" s="79">
        <v>0</v>
      </c>
      <c r="R72" s="79">
        <v>0</v>
      </c>
      <c r="S72" s="45"/>
      <c r="V72" s="79">
        <v>0</v>
      </c>
      <c r="W72" s="45"/>
      <c r="X72" s="79">
        <f t="shared" si="14"/>
        <v>0</v>
      </c>
    </row>
    <row r="73" spans="1:35" x14ac:dyDescent="0.2">
      <c r="A73" s="46" t="s">
        <v>158</v>
      </c>
      <c r="F73" s="79">
        <v>0</v>
      </c>
      <c r="J73" s="79">
        <v>0</v>
      </c>
      <c r="N73" s="79">
        <v>0</v>
      </c>
      <c r="R73" s="79">
        <v>0</v>
      </c>
      <c r="S73" s="45"/>
      <c r="V73" s="79">
        <v>0</v>
      </c>
      <c r="W73" s="45"/>
      <c r="X73" s="79">
        <f t="shared" si="14"/>
        <v>0</v>
      </c>
    </row>
    <row r="74" spans="1:35" x14ac:dyDescent="0.2">
      <c r="A74" s="46" t="s">
        <v>52</v>
      </c>
      <c r="F74" s="79">
        <v>0</v>
      </c>
      <c r="J74" s="79">
        <v>0</v>
      </c>
      <c r="N74" s="79">
        <v>0</v>
      </c>
      <c r="R74" s="79">
        <v>0</v>
      </c>
      <c r="S74" s="45"/>
      <c r="V74" s="79">
        <v>0</v>
      </c>
      <c r="W74" s="45"/>
      <c r="X74" s="79">
        <f t="shared" si="14"/>
        <v>0</v>
      </c>
    </row>
    <row r="75" spans="1:35" x14ac:dyDescent="0.2">
      <c r="A75" s="46" t="s">
        <v>53</v>
      </c>
      <c r="F75" s="79">
        <v>0</v>
      </c>
      <c r="J75" s="79">
        <v>0</v>
      </c>
      <c r="N75" s="79">
        <v>0</v>
      </c>
      <c r="R75" s="79">
        <v>0</v>
      </c>
      <c r="S75" s="45"/>
      <c r="V75" s="79">
        <v>0</v>
      </c>
      <c r="W75" s="45"/>
      <c r="X75" s="79">
        <f>ROUND(+N75+J75+F75+R75+V75,0)</f>
        <v>0</v>
      </c>
    </row>
    <row r="76" spans="1:35" x14ac:dyDescent="0.2">
      <c r="A76" s="50" t="s">
        <v>54</v>
      </c>
      <c r="B76" s="50"/>
      <c r="C76" s="50"/>
      <c r="D76" s="50"/>
      <c r="E76" s="50"/>
      <c r="F76" s="77">
        <f>SUM(F64:F75)</f>
        <v>0</v>
      </c>
      <c r="G76" s="50"/>
      <c r="H76" s="50"/>
      <c r="I76" s="50"/>
      <c r="J76" s="77">
        <f>SUM(J64:J75)</f>
        <v>0</v>
      </c>
      <c r="K76" s="50"/>
      <c r="L76" s="50"/>
      <c r="M76" s="50"/>
      <c r="N76" s="77">
        <f>SUM(N64:N75)</f>
        <v>0</v>
      </c>
      <c r="O76" s="50"/>
      <c r="P76" s="50"/>
      <c r="Q76" s="50"/>
      <c r="R76" s="77">
        <f>SUM(R64:R75)</f>
        <v>0</v>
      </c>
      <c r="S76" s="49"/>
      <c r="T76" s="50"/>
      <c r="U76" s="50"/>
      <c r="V76" s="77">
        <f>SUM(V64:V75)</f>
        <v>0</v>
      </c>
      <c r="W76" s="49"/>
      <c r="X76" s="77">
        <f>SUM(X64:X75)</f>
        <v>0</v>
      </c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 x14ac:dyDescent="0.2">
      <c r="A77" s="50" t="s">
        <v>173</v>
      </c>
      <c r="B77" s="50"/>
      <c r="C77" s="50"/>
      <c r="D77" s="50"/>
      <c r="E77" s="50"/>
      <c r="F77" s="77">
        <f>ROUND(F76-F74-F75+F48+F55+F56-F36-F62,0)</f>
        <v>0</v>
      </c>
      <c r="G77" s="77"/>
      <c r="H77" s="77"/>
      <c r="I77" s="77"/>
      <c r="J77" s="77">
        <f>ROUND(J76-J74-J75+J48+J55+J56-J36-J62,0)</f>
        <v>0</v>
      </c>
      <c r="K77" s="77"/>
      <c r="L77" s="77"/>
      <c r="M77" s="77"/>
      <c r="N77" s="77">
        <f>ROUND(N76-N74-N75+N48+N55+N56-N36-N62,0)</f>
        <v>0</v>
      </c>
      <c r="O77" s="77" t="s">
        <v>155</v>
      </c>
      <c r="P77" s="77"/>
      <c r="Q77" s="77"/>
      <c r="R77" s="77">
        <f>ROUND(R76-R74-R75+R48+R55+R56-R36-R62,0)</f>
        <v>0</v>
      </c>
      <c r="S77" s="77" t="s">
        <v>155</v>
      </c>
      <c r="T77" s="77"/>
      <c r="U77" s="77"/>
      <c r="V77" s="77">
        <f>ROUND(V76-V74-V75+V48+V55+V56-V36-V62,0)</f>
        <v>0</v>
      </c>
      <c r="W77" s="77" t="s">
        <v>155</v>
      </c>
      <c r="X77" s="77">
        <f>ROUND(X76-X74-X75+X48+X55+X56-X36-X62,0)</f>
        <v>0</v>
      </c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 x14ac:dyDescent="0.2">
      <c r="A78" s="107" t="s">
        <v>55</v>
      </c>
      <c r="B78" s="50"/>
      <c r="C78" s="50"/>
      <c r="D78" s="50"/>
      <c r="E78" s="50"/>
      <c r="F78" s="77">
        <f>F76+F62+F56+F55+F54+F48</f>
        <v>0</v>
      </c>
      <c r="G78" s="50"/>
      <c r="H78" s="50"/>
      <c r="I78" s="50"/>
      <c r="J78" s="77">
        <f>J76+J62+J56+J55+J54+J48</f>
        <v>0</v>
      </c>
      <c r="K78" s="50"/>
      <c r="L78" s="50"/>
      <c r="M78" s="50"/>
      <c r="N78" s="77">
        <f>N76+N62+N56+N55+N54+N48</f>
        <v>0</v>
      </c>
      <c r="O78" s="50"/>
      <c r="P78" s="50"/>
      <c r="Q78" s="50"/>
      <c r="R78" s="77">
        <f>R76+R62+R56+R55+R54+R48</f>
        <v>0</v>
      </c>
      <c r="S78" s="49"/>
      <c r="T78" s="50"/>
      <c r="U78" s="50"/>
      <c r="V78" s="77">
        <f>V76+V62+V56+V55+V54+V48</f>
        <v>0</v>
      </c>
      <c r="W78" s="49"/>
      <c r="X78" s="77">
        <f>X76+X62+X56+X55+X54+X48</f>
        <v>0</v>
      </c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 x14ac:dyDescent="0.2">
      <c r="A79" s="98" t="s">
        <v>56</v>
      </c>
      <c r="F79" s="79"/>
      <c r="J79" s="79"/>
      <c r="N79" s="79"/>
      <c r="R79" s="79"/>
      <c r="S79" s="45"/>
      <c r="V79" s="79"/>
      <c r="W79" s="45"/>
    </row>
    <row r="80" spans="1:35" x14ac:dyDescent="0.2">
      <c r="A80" s="46" t="s">
        <v>57</v>
      </c>
      <c r="B80" s="104"/>
      <c r="C80" s="108"/>
      <c r="D80" s="101">
        <v>0.51500000000000001</v>
      </c>
      <c r="E80" s="108" t="s">
        <v>58</v>
      </c>
      <c r="F80" s="79"/>
      <c r="H80" s="101">
        <v>0.51500000000000001</v>
      </c>
      <c r="I80" s="108" t="s">
        <v>58</v>
      </c>
      <c r="J80" s="79"/>
      <c r="L80" s="101">
        <v>0.51500000000000001</v>
      </c>
      <c r="M80" s="108" t="s">
        <v>58</v>
      </c>
      <c r="N80" s="79"/>
      <c r="P80" s="101">
        <v>0.51500000000000001</v>
      </c>
      <c r="Q80" s="108" t="s">
        <v>58</v>
      </c>
      <c r="R80" s="79"/>
      <c r="S80" s="45"/>
      <c r="T80" s="101">
        <v>0.51500000000000001</v>
      </c>
      <c r="U80" s="108" t="s">
        <v>58</v>
      </c>
      <c r="V80" s="79"/>
      <c r="W80" s="45"/>
    </row>
    <row r="81" spans="1:35" x14ac:dyDescent="0.2">
      <c r="A81" s="46" t="s">
        <v>59</v>
      </c>
      <c r="B81" s="79"/>
      <c r="D81" s="79">
        <f>F77</f>
        <v>0</v>
      </c>
      <c r="F81" s="79"/>
      <c r="H81" s="79">
        <f>J77</f>
        <v>0</v>
      </c>
      <c r="J81" s="79"/>
      <c r="L81" s="79">
        <f>N77</f>
        <v>0</v>
      </c>
      <c r="N81" s="79"/>
      <c r="P81" s="79">
        <f>R77</f>
        <v>0</v>
      </c>
      <c r="R81" s="79"/>
      <c r="S81" s="45"/>
      <c r="T81" s="79">
        <f>V77</f>
        <v>0</v>
      </c>
      <c r="V81" s="79"/>
      <c r="W81" s="45"/>
    </row>
    <row r="82" spans="1:35" x14ac:dyDescent="0.2">
      <c r="A82" s="50" t="s">
        <v>60</v>
      </c>
      <c r="B82" s="50"/>
      <c r="C82" s="50"/>
      <c r="D82" s="50"/>
      <c r="E82" s="50"/>
      <c r="F82" s="77">
        <f>ROUND($D$80*F77,0)</f>
        <v>0</v>
      </c>
      <c r="G82" s="50"/>
      <c r="H82" s="50"/>
      <c r="I82" s="50"/>
      <c r="J82" s="77">
        <f>ROUND(H$80*J77,0)</f>
        <v>0</v>
      </c>
      <c r="K82" s="50"/>
      <c r="L82" s="50"/>
      <c r="M82" s="50"/>
      <c r="N82" s="77">
        <f>ROUND(L$80*N77,0)</f>
        <v>0</v>
      </c>
      <c r="O82" s="50"/>
      <c r="P82" s="50"/>
      <c r="Q82" s="50"/>
      <c r="R82" s="77">
        <f>ROUND(P$80*R77,0)</f>
        <v>0</v>
      </c>
      <c r="S82" s="49"/>
      <c r="T82" s="50"/>
      <c r="U82" s="50"/>
      <c r="V82" s="77">
        <f>ROUND(T$80*V77,0)</f>
        <v>0</v>
      </c>
      <c r="W82" s="49"/>
      <c r="X82" s="77">
        <f>ROUND(+N82+J82+F82+R82+V82,0)</f>
        <v>0</v>
      </c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 x14ac:dyDescent="0.2">
      <c r="A83" s="98" t="s">
        <v>141</v>
      </c>
      <c r="F83" s="79">
        <f>ROUND(F78+F82,0)</f>
        <v>0</v>
      </c>
      <c r="J83" s="79">
        <f>ROUND(J78+J82,0)</f>
        <v>0</v>
      </c>
      <c r="N83" s="79">
        <f>ROUND(N78+N82,0)</f>
        <v>0</v>
      </c>
      <c r="R83" s="79">
        <f>ROUND(R78+R82,0)</f>
        <v>0</v>
      </c>
      <c r="S83" s="45"/>
      <c r="V83" s="79">
        <f>ROUND(V78+V82,0)</f>
        <v>0</v>
      </c>
      <c r="W83" s="45"/>
      <c r="X83" s="79">
        <f>ROUND(+N83+J83+F83+R83+V83,0)</f>
        <v>0</v>
      </c>
      <c r="Y83" s="47"/>
    </row>
    <row r="84" spans="1:35" x14ac:dyDescent="0.2">
      <c r="F84" s="45"/>
      <c r="J84" s="45"/>
      <c r="N84" s="45"/>
      <c r="R84" s="45"/>
      <c r="S84" s="45"/>
      <c r="V84" s="45"/>
      <c r="W84" s="45"/>
      <c r="X84" s="45"/>
    </row>
    <row r="85" spans="1:35" x14ac:dyDescent="0.2">
      <c r="A85" s="107" t="s">
        <v>62</v>
      </c>
      <c r="B85" s="50"/>
      <c r="C85" s="50"/>
      <c r="D85" s="50"/>
      <c r="E85" s="50"/>
      <c r="F85" s="49">
        <f>ROUND(F83+F84,0)</f>
        <v>0</v>
      </c>
      <c r="G85" s="50"/>
      <c r="H85" s="50"/>
      <c r="I85" s="50"/>
      <c r="J85" s="49">
        <f>ROUND(J83+J84,0)</f>
        <v>0</v>
      </c>
      <c r="K85" s="50"/>
      <c r="L85" s="50"/>
      <c r="M85" s="50"/>
      <c r="N85" s="49">
        <f>ROUND(N83+N84,0)</f>
        <v>0</v>
      </c>
      <c r="O85" s="50"/>
      <c r="P85" s="50"/>
      <c r="Q85" s="50"/>
      <c r="R85" s="49">
        <f>ROUND(R83+R84,0)</f>
        <v>0</v>
      </c>
      <c r="S85" s="49"/>
      <c r="T85" s="50"/>
      <c r="U85" s="50"/>
      <c r="V85" s="49">
        <f>ROUND(V83+V84,0)</f>
        <v>0</v>
      </c>
      <c r="W85" s="49"/>
      <c r="X85" s="49">
        <f>X83+X84</f>
        <v>0</v>
      </c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 x14ac:dyDescent="0.2">
      <c r="A86" s="109"/>
      <c r="B86" s="109"/>
      <c r="C86" s="109"/>
      <c r="D86" s="109"/>
      <c r="E86" s="109"/>
      <c r="F86" s="110"/>
      <c r="G86" s="109"/>
      <c r="H86" s="109"/>
      <c r="I86" s="109"/>
      <c r="J86" s="110"/>
      <c r="K86" s="109"/>
      <c r="L86" s="109"/>
      <c r="M86" s="109"/>
      <c r="N86" s="110"/>
      <c r="O86" s="109"/>
      <c r="P86" s="109"/>
      <c r="Q86" s="109"/>
      <c r="R86" s="110"/>
      <c r="S86" s="110"/>
      <c r="T86" s="109"/>
      <c r="U86" s="109"/>
      <c r="V86" s="110"/>
      <c r="W86" s="110"/>
      <c r="X86" s="110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</row>
    <row r="87" spans="1:35" x14ac:dyDescent="0.2">
      <c r="A87" s="109"/>
      <c r="B87" s="109"/>
      <c r="C87" s="109"/>
      <c r="D87" s="109"/>
      <c r="E87" s="109"/>
      <c r="F87" s="110"/>
      <c r="G87" s="111"/>
      <c r="H87" s="109"/>
      <c r="I87" s="109"/>
      <c r="J87" s="110"/>
      <c r="K87" s="111"/>
      <c r="L87" s="109"/>
      <c r="M87" s="109"/>
      <c r="N87" s="110"/>
      <c r="O87" s="111"/>
      <c r="P87" s="109"/>
      <c r="Q87" s="109"/>
      <c r="R87" s="110"/>
      <c r="S87" s="110"/>
      <c r="T87" s="109"/>
      <c r="U87" s="109"/>
      <c r="V87" s="110"/>
      <c r="W87" s="110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</row>
    <row r="88" spans="1:35" x14ac:dyDescent="0.2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</row>
    <row r="89" spans="1:35" x14ac:dyDescent="0.2">
      <c r="A89" s="109"/>
      <c r="B89" s="109"/>
      <c r="C89" s="109"/>
      <c r="D89" s="109"/>
      <c r="E89" s="109"/>
      <c r="F89" s="110"/>
      <c r="G89" s="109"/>
      <c r="H89" s="109"/>
      <c r="I89" s="109"/>
      <c r="J89" s="110"/>
      <c r="K89" s="109"/>
      <c r="L89" s="109"/>
      <c r="M89" s="109"/>
      <c r="N89" s="110"/>
      <c r="O89" s="109"/>
      <c r="P89" s="109"/>
      <c r="Q89" s="109"/>
      <c r="R89" s="110"/>
      <c r="S89" s="110"/>
      <c r="T89" s="109"/>
      <c r="U89" s="109"/>
      <c r="V89" s="110"/>
      <c r="W89" s="110"/>
      <c r="X89" s="110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</row>
    <row r="90" spans="1:35" x14ac:dyDescent="0.2">
      <c r="A90" s="111"/>
      <c r="B90" s="111"/>
      <c r="C90" s="111"/>
      <c r="D90" s="111"/>
      <c r="E90" s="111"/>
      <c r="F90" s="112"/>
      <c r="G90" s="111"/>
      <c r="H90" s="111"/>
      <c r="I90" s="111"/>
      <c r="J90" s="112"/>
      <c r="K90" s="111"/>
      <c r="L90" s="111"/>
      <c r="M90" s="111"/>
      <c r="N90" s="112"/>
      <c r="O90" s="111"/>
      <c r="P90" s="111"/>
      <c r="Q90" s="111"/>
      <c r="R90" s="112"/>
      <c r="S90" s="112"/>
      <c r="T90" s="111"/>
      <c r="U90" s="111"/>
      <c r="V90" s="112"/>
      <c r="W90" s="112"/>
      <c r="X90" s="112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</row>
    <row r="92" spans="1:35" x14ac:dyDescent="0.2">
      <c r="J92" s="45"/>
      <c r="N92" s="45"/>
      <c r="R92" s="45"/>
      <c r="S92" s="45"/>
      <c r="V92" s="45"/>
      <c r="W92" s="45"/>
      <c r="X92" s="45"/>
    </row>
    <row r="93" spans="1:35" x14ac:dyDescent="0.2">
      <c r="X93" s="45"/>
    </row>
    <row r="94" spans="1:35" hidden="1" x14ac:dyDescent="0.2">
      <c r="D94" s="50" t="s">
        <v>125</v>
      </c>
      <c r="W94" s="50" t="s">
        <v>125</v>
      </c>
      <c r="X94" s="45"/>
    </row>
    <row r="95" spans="1:35" hidden="1" x14ac:dyDescent="0.2">
      <c r="D95" s="113" t="s">
        <v>82</v>
      </c>
      <c r="E95" s="113">
        <v>2000</v>
      </c>
      <c r="F95" s="114">
        <f>F10+F12+F14+F16</f>
        <v>0</v>
      </c>
      <c r="W95" s="113">
        <v>2000</v>
      </c>
      <c r="X95" s="114">
        <f>X10+X12+X14+X16</f>
        <v>0</v>
      </c>
    </row>
    <row r="96" spans="1:35" hidden="1" x14ac:dyDescent="0.2">
      <c r="D96" s="113" t="s">
        <v>135</v>
      </c>
      <c r="E96" s="113">
        <v>2002</v>
      </c>
      <c r="F96" s="114">
        <f>F11+F13+F15+F17</f>
        <v>0</v>
      </c>
      <c r="W96" s="113">
        <v>2002</v>
      </c>
      <c r="X96" s="114">
        <f>X11+X13+X15+X17</f>
        <v>0</v>
      </c>
    </row>
    <row r="97" spans="1:24" hidden="1" x14ac:dyDescent="0.2">
      <c r="D97" s="113" t="s">
        <v>83</v>
      </c>
      <c r="E97" s="115" t="s">
        <v>84</v>
      </c>
      <c r="F97" s="114">
        <f>F21+F22</f>
        <v>0</v>
      </c>
      <c r="W97" s="115" t="s">
        <v>84</v>
      </c>
      <c r="X97" s="114">
        <f>X21+X22</f>
        <v>0</v>
      </c>
    </row>
    <row r="98" spans="1:24" hidden="1" x14ac:dyDescent="0.2">
      <c r="D98" s="113" t="s">
        <v>85</v>
      </c>
      <c r="E98" s="115" t="s">
        <v>110</v>
      </c>
      <c r="F98" s="114">
        <f>F32</f>
        <v>0</v>
      </c>
      <c r="W98" s="115" t="s">
        <v>110</v>
      </c>
      <c r="X98" s="114">
        <f>X32</f>
        <v>0</v>
      </c>
    </row>
    <row r="99" spans="1:24" hidden="1" x14ac:dyDescent="0.2">
      <c r="A99" s="88"/>
      <c r="D99" s="113" t="s">
        <v>86</v>
      </c>
      <c r="E99" s="113">
        <v>2020</v>
      </c>
      <c r="F99" s="100">
        <f>F27+F28+F29</f>
        <v>0</v>
      </c>
      <c r="J99" s="47"/>
      <c r="N99" s="47"/>
      <c r="R99" s="47"/>
      <c r="S99" s="47"/>
      <c r="V99" s="47"/>
      <c r="W99" s="113">
        <v>2020</v>
      </c>
      <c r="X99" s="100">
        <f>X27+X28+X29</f>
        <v>0</v>
      </c>
    </row>
    <row r="100" spans="1:24" hidden="1" x14ac:dyDescent="0.2">
      <c r="A100" s="89"/>
      <c r="B100" s="90"/>
      <c r="C100" s="90"/>
      <c r="D100" s="113" t="s">
        <v>111</v>
      </c>
      <c r="E100" s="113">
        <v>2040</v>
      </c>
      <c r="F100" s="100">
        <f>F30</f>
        <v>0</v>
      </c>
      <c r="H100" s="90"/>
      <c r="I100" s="90"/>
      <c r="J100" s="91"/>
      <c r="L100" s="90"/>
      <c r="M100" s="90"/>
      <c r="N100" s="91"/>
      <c r="P100" s="90"/>
      <c r="Q100" s="90"/>
      <c r="R100" s="91"/>
      <c r="S100" s="91"/>
      <c r="T100" s="90"/>
      <c r="U100" s="90"/>
      <c r="V100" s="91"/>
      <c r="W100" s="113">
        <v>2040</v>
      </c>
      <c r="X100" s="100">
        <f>X30</f>
        <v>0</v>
      </c>
    </row>
    <row r="101" spans="1:24" hidden="1" x14ac:dyDescent="0.2">
      <c r="A101" s="89"/>
      <c r="B101" s="90"/>
      <c r="C101" s="90"/>
      <c r="D101" s="113" t="s">
        <v>87</v>
      </c>
      <c r="E101" s="115" t="s">
        <v>88</v>
      </c>
      <c r="F101" s="100">
        <f>F20</f>
        <v>0</v>
      </c>
      <c r="H101" s="90"/>
      <c r="I101" s="90"/>
      <c r="J101" s="94"/>
      <c r="L101" s="90"/>
      <c r="M101" s="90"/>
      <c r="N101" s="94"/>
      <c r="P101" s="90"/>
      <c r="Q101" s="90"/>
      <c r="R101" s="94"/>
      <c r="S101" s="94"/>
      <c r="T101" s="90"/>
      <c r="U101" s="90"/>
      <c r="V101" s="94"/>
      <c r="W101" s="115" t="s">
        <v>88</v>
      </c>
      <c r="X101" s="100">
        <f>X20</f>
        <v>0</v>
      </c>
    </row>
    <row r="102" spans="1:24" hidden="1" x14ac:dyDescent="0.2">
      <c r="D102" s="113" t="s">
        <v>112</v>
      </c>
      <c r="E102" s="115" t="s">
        <v>152</v>
      </c>
      <c r="F102" s="100">
        <f>F24+F25</f>
        <v>0</v>
      </c>
      <c r="W102" s="115" t="s">
        <v>113</v>
      </c>
      <c r="X102" s="100">
        <f>X24+X25</f>
        <v>0</v>
      </c>
    </row>
    <row r="103" spans="1:24" hidden="1" x14ac:dyDescent="0.2">
      <c r="D103" s="113" t="s">
        <v>89</v>
      </c>
      <c r="E103" s="115" t="s">
        <v>90</v>
      </c>
      <c r="F103" s="100">
        <f>F47</f>
        <v>0</v>
      </c>
      <c r="W103" s="115" t="s">
        <v>90</v>
      </c>
      <c r="X103" s="100">
        <f>X47</f>
        <v>0</v>
      </c>
    </row>
    <row r="104" spans="1:24" hidden="1" x14ac:dyDescent="0.2">
      <c r="D104" s="113" t="s">
        <v>91</v>
      </c>
      <c r="E104" s="115" t="s">
        <v>92</v>
      </c>
      <c r="F104" s="100">
        <f>F64</f>
        <v>0</v>
      </c>
      <c r="G104" s="100" t="s">
        <v>93</v>
      </c>
      <c r="W104" s="115" t="s">
        <v>92</v>
      </c>
      <c r="X104" s="100">
        <f>X64</f>
        <v>0</v>
      </c>
    </row>
    <row r="105" spans="1:24" hidden="1" x14ac:dyDescent="0.2">
      <c r="D105" s="113" t="s">
        <v>136</v>
      </c>
      <c r="E105" s="115">
        <v>3140</v>
      </c>
      <c r="F105" s="100">
        <f>F68</f>
        <v>0</v>
      </c>
      <c r="G105" s="100" t="s">
        <v>137</v>
      </c>
      <c r="W105" s="115">
        <v>3140</v>
      </c>
      <c r="X105" s="100">
        <f>X68</f>
        <v>0</v>
      </c>
    </row>
    <row r="106" spans="1:24" hidden="1" x14ac:dyDescent="0.2">
      <c r="D106" s="113" t="s">
        <v>94</v>
      </c>
      <c r="E106" s="115">
        <v>3180</v>
      </c>
      <c r="F106" s="100">
        <f>F67</f>
        <v>0</v>
      </c>
      <c r="G106" s="100" t="s">
        <v>95</v>
      </c>
      <c r="W106" s="115">
        <v>3180</v>
      </c>
      <c r="X106" s="100">
        <f>X67</f>
        <v>0</v>
      </c>
    </row>
    <row r="107" spans="1:24" hidden="1" x14ac:dyDescent="0.2">
      <c r="D107" s="113" t="s">
        <v>148</v>
      </c>
      <c r="E107" s="115" t="s">
        <v>149</v>
      </c>
      <c r="F107" s="100">
        <f>F71</f>
        <v>0</v>
      </c>
      <c r="G107" s="100"/>
      <c r="W107" s="115" t="s">
        <v>149</v>
      </c>
      <c r="X107" s="100">
        <f>X71</f>
        <v>0</v>
      </c>
    </row>
    <row r="108" spans="1:24" hidden="1" x14ac:dyDescent="0.2">
      <c r="D108" s="113" t="s">
        <v>98</v>
      </c>
      <c r="E108" s="115" t="s">
        <v>99</v>
      </c>
      <c r="F108" s="100"/>
      <c r="G108" s="100" t="s">
        <v>100</v>
      </c>
      <c r="W108" s="115" t="s">
        <v>99</v>
      </c>
      <c r="X108" s="100"/>
    </row>
    <row r="109" spans="1:24" hidden="1" x14ac:dyDescent="0.2">
      <c r="D109" s="113" t="s">
        <v>101</v>
      </c>
      <c r="E109" s="113">
        <v>3820</v>
      </c>
      <c r="F109" s="100">
        <f>F55</f>
        <v>0</v>
      </c>
      <c r="W109" s="113">
        <v>3820</v>
      </c>
      <c r="X109" s="100">
        <f>X55</f>
        <v>0</v>
      </c>
    </row>
    <row r="110" spans="1:24" hidden="1" x14ac:dyDescent="0.2">
      <c r="D110" s="113" t="s">
        <v>127</v>
      </c>
      <c r="E110" s="113">
        <v>3840</v>
      </c>
      <c r="F110" s="100">
        <f>F56</f>
        <v>0</v>
      </c>
      <c r="W110" s="113">
        <v>3840</v>
      </c>
      <c r="X110" s="100">
        <f>X56</f>
        <v>0</v>
      </c>
    </row>
    <row r="111" spans="1:24" hidden="1" x14ac:dyDescent="0.2">
      <c r="D111" s="113" t="s">
        <v>130</v>
      </c>
      <c r="E111" s="115">
        <v>4660</v>
      </c>
      <c r="F111" s="100">
        <f>F58</f>
        <v>0</v>
      </c>
      <c r="G111" s="100"/>
      <c r="W111" s="115">
        <v>4660</v>
      </c>
      <c r="X111" s="100">
        <f>X58</f>
        <v>0</v>
      </c>
    </row>
    <row r="112" spans="1:24" hidden="1" x14ac:dyDescent="0.2">
      <c r="D112" s="113" t="s">
        <v>131</v>
      </c>
      <c r="E112" s="115">
        <v>4680</v>
      </c>
      <c r="F112" s="100">
        <f>F59</f>
        <v>0</v>
      </c>
      <c r="G112" s="100"/>
      <c r="W112" s="115">
        <v>4680</v>
      </c>
      <c r="X112" s="100">
        <f>X59</f>
        <v>0</v>
      </c>
    </row>
    <row r="113" spans="4:24" hidden="1" x14ac:dyDescent="0.2">
      <c r="D113" s="113" t="s">
        <v>132</v>
      </c>
      <c r="E113" s="115" t="s">
        <v>133</v>
      </c>
      <c r="F113" s="100">
        <f>F60+F61</f>
        <v>0</v>
      </c>
      <c r="G113" s="100"/>
      <c r="W113" s="115" t="s">
        <v>133</v>
      </c>
      <c r="X113" s="100">
        <f>X60+X61</f>
        <v>0</v>
      </c>
    </row>
    <row r="114" spans="4:24" hidden="1" x14ac:dyDescent="0.2">
      <c r="D114" s="113" t="s">
        <v>96</v>
      </c>
      <c r="E114" s="115" t="s">
        <v>97</v>
      </c>
      <c r="F114" s="100">
        <f>F65</f>
        <v>0</v>
      </c>
      <c r="W114" s="115" t="s">
        <v>97</v>
      </c>
      <c r="X114" s="100">
        <f>X65</f>
        <v>0</v>
      </c>
    </row>
    <row r="115" spans="4:24" hidden="1" x14ac:dyDescent="0.2">
      <c r="D115" s="113" t="s">
        <v>51</v>
      </c>
      <c r="E115" s="115" t="s">
        <v>114</v>
      </c>
      <c r="F115" s="100">
        <f>F72</f>
        <v>0</v>
      </c>
      <c r="W115" s="115" t="s">
        <v>114</v>
      </c>
      <c r="X115" s="100">
        <f>X72</f>
        <v>0</v>
      </c>
    </row>
    <row r="116" spans="4:24" hidden="1" x14ac:dyDescent="0.2">
      <c r="D116" s="113" t="s">
        <v>102</v>
      </c>
      <c r="E116" s="113">
        <v>9000</v>
      </c>
      <c r="F116" s="100">
        <f>F50</f>
        <v>0</v>
      </c>
      <c r="W116" s="113">
        <v>9000</v>
      </c>
      <c r="X116" s="100">
        <f>X50</f>
        <v>0</v>
      </c>
    </row>
    <row r="117" spans="4:24" hidden="1" x14ac:dyDescent="0.2">
      <c r="D117" s="113" t="s">
        <v>138</v>
      </c>
      <c r="E117" s="113">
        <v>9020</v>
      </c>
      <c r="F117" s="100">
        <f>F51</f>
        <v>0</v>
      </c>
      <c r="W117" s="113">
        <v>9020</v>
      </c>
      <c r="X117" s="100">
        <f>X51</f>
        <v>0</v>
      </c>
    </row>
    <row r="118" spans="4:24" hidden="1" x14ac:dyDescent="0.2">
      <c r="D118" s="113" t="s">
        <v>139</v>
      </c>
      <c r="E118" s="113">
        <v>9040</v>
      </c>
      <c r="F118" s="100">
        <f>F52</f>
        <v>0</v>
      </c>
      <c r="W118" s="113">
        <v>9040</v>
      </c>
      <c r="X118" s="100">
        <f>X52</f>
        <v>0</v>
      </c>
    </row>
    <row r="119" spans="4:24" hidden="1" x14ac:dyDescent="0.2">
      <c r="D119" s="113" t="s">
        <v>115</v>
      </c>
      <c r="E119" s="113">
        <v>9060</v>
      </c>
      <c r="F119" s="100">
        <f>F53</f>
        <v>0</v>
      </c>
      <c r="W119" s="113">
        <v>9060</v>
      </c>
      <c r="X119" s="100">
        <f>X53</f>
        <v>0</v>
      </c>
    </row>
    <row r="120" spans="4:24" hidden="1" x14ac:dyDescent="0.2">
      <c r="D120" s="113" t="s">
        <v>103</v>
      </c>
      <c r="E120" s="113">
        <v>8700</v>
      </c>
      <c r="F120" s="100">
        <f>F74+F75</f>
        <v>0</v>
      </c>
      <c r="W120" s="113">
        <v>8700</v>
      </c>
      <c r="X120" s="100">
        <f>X74+X75</f>
        <v>0</v>
      </c>
    </row>
    <row r="121" spans="4:24" hidden="1" x14ac:dyDescent="0.2">
      <c r="D121" s="113" t="s">
        <v>104</v>
      </c>
      <c r="E121" s="115" t="s">
        <v>105</v>
      </c>
      <c r="F121" s="100">
        <f>F69</f>
        <v>0</v>
      </c>
      <c r="W121" s="115" t="s">
        <v>105</v>
      </c>
      <c r="X121" s="100">
        <f>X69</f>
        <v>0</v>
      </c>
    </row>
    <row r="122" spans="4:24" hidden="1" x14ac:dyDescent="0.2">
      <c r="D122" s="113"/>
      <c r="E122" s="113" t="s">
        <v>58</v>
      </c>
      <c r="F122" s="116">
        <f>F77</f>
        <v>0</v>
      </c>
      <c r="W122" s="113" t="s">
        <v>58</v>
      </c>
      <c r="X122" s="116">
        <f>X77</f>
        <v>0</v>
      </c>
    </row>
    <row r="123" spans="4:24" hidden="1" x14ac:dyDescent="0.2">
      <c r="D123" s="113"/>
      <c r="E123" s="113" t="s">
        <v>106</v>
      </c>
      <c r="F123" s="117">
        <f>F78</f>
        <v>0</v>
      </c>
      <c r="W123" s="113" t="s">
        <v>106</v>
      </c>
      <c r="X123" s="117">
        <f>X78</f>
        <v>0</v>
      </c>
    </row>
    <row r="124" spans="4:24" hidden="1" x14ac:dyDescent="0.2">
      <c r="D124" s="113" t="s">
        <v>107</v>
      </c>
      <c r="E124" s="115" t="s">
        <v>108</v>
      </c>
      <c r="F124" s="100">
        <f>F82</f>
        <v>0</v>
      </c>
      <c r="W124" s="115" t="s">
        <v>108</v>
      </c>
      <c r="X124" s="100">
        <f>X82</f>
        <v>0</v>
      </c>
    </row>
    <row r="125" spans="4:24" hidden="1" x14ac:dyDescent="0.2">
      <c r="D125" s="113"/>
      <c r="E125" s="113" t="s">
        <v>10</v>
      </c>
      <c r="F125" s="100">
        <f>F123+F124</f>
        <v>0</v>
      </c>
      <c r="W125" s="113" t="s">
        <v>10</v>
      </c>
      <c r="X125" s="100">
        <f>X123+X124</f>
        <v>0</v>
      </c>
    </row>
  </sheetData>
  <phoneticPr fontId="0" type="noConversion"/>
  <pageMargins left="0.75" right="0.75" top="1" bottom="1" header="0.5" footer="0.5"/>
  <pageSetup scale="27" orientation="portrait" horizontalDpi="355" verticalDpi="464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115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36" sqref="D36"/>
    </sheetView>
  </sheetViews>
  <sheetFormatPr defaultRowHeight="12.75" x14ac:dyDescent="0.2"/>
  <cols>
    <col min="1" max="1" width="27.5703125" customWidth="1"/>
    <col min="4" max="4" width="12.5703125" customWidth="1"/>
    <col min="6" max="6" width="10.28515625" customWidth="1"/>
    <col min="8" max="8" width="11.5703125" customWidth="1"/>
    <col min="10" max="10" width="10.28515625" customWidth="1"/>
    <col min="12" max="12" width="10.5703125" customWidth="1"/>
    <col min="14" max="14" width="10.28515625" customWidth="1"/>
    <col min="16" max="16" width="10.85546875" customWidth="1"/>
    <col min="18" max="18" width="9.42578125" customWidth="1"/>
    <col min="20" max="20" width="11.7109375" customWidth="1"/>
    <col min="22" max="22" width="9.7109375" customWidth="1"/>
  </cols>
  <sheetData>
    <row r="1" spans="1:27" x14ac:dyDescent="0.2">
      <c r="A1" s="1" t="s">
        <v>0</v>
      </c>
      <c r="D1" s="2" t="s">
        <v>1</v>
      </c>
      <c r="F1" s="3"/>
      <c r="J1" s="3"/>
      <c r="N1" s="3"/>
      <c r="R1" s="3"/>
      <c r="S1" s="3"/>
      <c r="V1" s="3"/>
      <c r="W1" s="3"/>
      <c r="Y1" t="s">
        <v>2</v>
      </c>
    </row>
    <row r="2" spans="1:27" x14ac:dyDescent="0.2">
      <c r="A2" s="4" t="s">
        <v>3</v>
      </c>
      <c r="B2" s="5"/>
      <c r="C2" s="5"/>
      <c r="D2" s="5"/>
      <c r="E2" s="5"/>
      <c r="F2" s="6"/>
      <c r="H2" s="5"/>
      <c r="I2" s="42" t="s">
        <v>71</v>
      </c>
      <c r="J2" s="6"/>
      <c r="L2" s="5"/>
      <c r="M2" s="5"/>
      <c r="N2" s="6"/>
      <c r="P2" s="5"/>
      <c r="Q2" s="5"/>
      <c r="R2" s="6"/>
      <c r="S2" s="6"/>
      <c r="T2" s="5"/>
      <c r="U2" s="5"/>
      <c r="V2" s="6"/>
      <c r="W2" s="6"/>
      <c r="Y2" t="s">
        <v>4</v>
      </c>
      <c r="Z2" s="7">
        <v>5</v>
      </c>
      <c r="AA2" t="s">
        <v>5</v>
      </c>
    </row>
    <row r="3" spans="1:27" x14ac:dyDescent="0.2">
      <c r="A3" s="4" t="s">
        <v>126</v>
      </c>
      <c r="B3" s="5"/>
      <c r="C3" s="5"/>
      <c r="D3" s="5"/>
      <c r="E3" s="5"/>
      <c r="F3" s="6"/>
      <c r="G3" s="43"/>
      <c r="H3" s="5"/>
      <c r="I3" s="44" t="s">
        <v>72</v>
      </c>
      <c r="J3" s="6"/>
      <c r="L3" s="5"/>
      <c r="M3" s="5"/>
      <c r="N3" s="6"/>
      <c r="P3" s="5"/>
      <c r="Q3" s="5"/>
      <c r="R3" s="6"/>
      <c r="S3" s="6"/>
      <c r="T3" s="5"/>
      <c r="U3" s="5"/>
      <c r="V3" s="6"/>
      <c r="W3" s="6"/>
      <c r="Z3">
        <f>Z2/100+1</f>
        <v>1.05</v>
      </c>
      <c r="AA3" t="s">
        <v>6</v>
      </c>
    </row>
    <row r="4" spans="1:27" x14ac:dyDescent="0.2">
      <c r="A4" s="4" t="s">
        <v>76</v>
      </c>
      <c r="B4" s="5"/>
      <c r="C4" s="5"/>
      <c r="D4" s="5"/>
      <c r="E4" s="5" t="s">
        <v>7</v>
      </c>
      <c r="F4" s="8">
        <v>39995</v>
      </c>
      <c r="H4" s="5"/>
      <c r="I4" s="5" t="s">
        <v>7</v>
      </c>
      <c r="J4" s="8">
        <v>40360</v>
      </c>
      <c r="L4" s="5"/>
      <c r="M4" s="5" t="s">
        <v>7</v>
      </c>
      <c r="N4" s="8">
        <v>40725</v>
      </c>
      <c r="P4" s="5"/>
      <c r="Q4" s="5" t="s">
        <v>7</v>
      </c>
      <c r="R4" s="8">
        <v>41091</v>
      </c>
      <c r="S4" s="8"/>
      <c r="T4" s="5"/>
      <c r="U4" s="5" t="s">
        <v>7</v>
      </c>
      <c r="V4" s="8">
        <v>41456</v>
      </c>
      <c r="W4" s="8"/>
    </row>
    <row r="5" spans="1:27" x14ac:dyDescent="0.2">
      <c r="A5" s="9" t="s">
        <v>8</v>
      </c>
      <c r="B5" s="5"/>
      <c r="C5" s="5"/>
      <c r="D5" s="5"/>
      <c r="E5" s="5" t="s">
        <v>9</v>
      </c>
      <c r="F5" s="8">
        <v>40359</v>
      </c>
      <c r="H5" s="5"/>
      <c r="I5" s="5" t="s">
        <v>9</v>
      </c>
      <c r="J5" s="8">
        <v>40724</v>
      </c>
      <c r="L5" s="5"/>
      <c r="M5" s="5" t="s">
        <v>9</v>
      </c>
      <c r="N5" s="8">
        <v>41090</v>
      </c>
      <c r="P5" s="5"/>
      <c r="Q5" s="5" t="s">
        <v>9</v>
      </c>
      <c r="R5" s="8">
        <v>41455</v>
      </c>
      <c r="S5" s="8"/>
      <c r="T5" s="5"/>
      <c r="U5" s="5" t="s">
        <v>9</v>
      </c>
      <c r="V5" s="8">
        <v>41820</v>
      </c>
      <c r="W5" s="8"/>
    </row>
    <row r="6" spans="1:27" x14ac:dyDescent="0.2">
      <c r="A6" s="4" t="s">
        <v>11</v>
      </c>
      <c r="B6" s="5"/>
      <c r="C6" s="5"/>
      <c r="D6" s="10"/>
      <c r="E6" s="11" t="s">
        <v>12</v>
      </c>
      <c r="F6" s="12"/>
      <c r="H6" s="10"/>
      <c r="I6" s="10"/>
      <c r="J6" s="12"/>
      <c r="L6" s="10"/>
      <c r="M6" s="10"/>
      <c r="N6" s="12"/>
      <c r="P6" s="10"/>
      <c r="Q6" s="10"/>
      <c r="R6" s="12"/>
      <c r="S6" s="12"/>
      <c r="T6" s="10"/>
      <c r="U6" s="10"/>
      <c r="V6" s="12"/>
      <c r="W6" s="12"/>
    </row>
    <row r="7" spans="1:27" x14ac:dyDescent="0.2">
      <c r="A7" s="4"/>
      <c r="B7" s="5"/>
      <c r="C7" s="5"/>
      <c r="D7" s="10" t="s">
        <v>13</v>
      </c>
      <c r="E7" s="10"/>
      <c r="F7" s="13" t="s">
        <v>14</v>
      </c>
      <c r="H7" s="10" t="s">
        <v>13</v>
      </c>
      <c r="I7" s="10"/>
      <c r="J7" s="13" t="s">
        <v>15</v>
      </c>
      <c r="L7" s="10" t="s">
        <v>13</v>
      </c>
      <c r="M7" s="10"/>
      <c r="N7" s="13" t="s">
        <v>16</v>
      </c>
      <c r="P7" s="10" t="s">
        <v>13</v>
      </c>
      <c r="Q7" s="10"/>
      <c r="R7" s="13" t="s">
        <v>17</v>
      </c>
      <c r="S7" s="13"/>
      <c r="T7" s="10" t="s">
        <v>13</v>
      </c>
      <c r="U7" s="10"/>
      <c r="V7" s="13" t="s">
        <v>18</v>
      </c>
      <c r="W7" s="13"/>
      <c r="X7" s="81" t="s">
        <v>10</v>
      </c>
    </row>
    <row r="8" spans="1:27" x14ac:dyDescent="0.2">
      <c r="A8" s="1" t="s">
        <v>19</v>
      </c>
      <c r="B8" s="4"/>
      <c r="C8" s="4"/>
      <c r="D8" s="10" t="s">
        <v>20</v>
      </c>
      <c r="E8" s="10" t="s">
        <v>21</v>
      </c>
      <c r="F8" s="6" t="s">
        <v>75</v>
      </c>
      <c r="H8" s="10" t="s">
        <v>20</v>
      </c>
      <c r="I8" s="10" t="s">
        <v>21</v>
      </c>
      <c r="J8" s="6" t="s">
        <v>75</v>
      </c>
      <c r="L8" s="10" t="s">
        <v>20</v>
      </c>
      <c r="M8" s="10" t="s">
        <v>21</v>
      </c>
      <c r="N8" s="6" t="s">
        <v>75</v>
      </c>
      <c r="P8" s="10" t="s">
        <v>20</v>
      </c>
      <c r="Q8" s="10" t="s">
        <v>21</v>
      </c>
      <c r="R8" s="6" t="s">
        <v>75</v>
      </c>
      <c r="S8" s="6"/>
      <c r="T8" s="10" t="s">
        <v>20</v>
      </c>
      <c r="U8" s="10" t="s">
        <v>21</v>
      </c>
      <c r="V8" s="6" t="s">
        <v>75</v>
      </c>
      <c r="W8" s="6"/>
    </row>
    <row r="9" spans="1:27" x14ac:dyDescent="0.2">
      <c r="A9" s="10"/>
      <c r="B9" s="10"/>
      <c r="C9" s="10"/>
      <c r="D9" s="10"/>
      <c r="E9" s="14"/>
      <c r="F9" s="15"/>
      <c r="H9" s="10"/>
      <c r="I9" s="14"/>
      <c r="J9" s="15"/>
      <c r="L9" s="10"/>
      <c r="M9" s="14"/>
      <c r="N9" s="15"/>
      <c r="P9" s="10"/>
      <c r="Q9" s="14"/>
      <c r="R9" s="15"/>
      <c r="S9" s="15"/>
      <c r="T9" s="10"/>
      <c r="U9" s="14"/>
      <c r="V9" s="15"/>
      <c r="W9" s="15"/>
    </row>
    <row r="10" spans="1:27" x14ac:dyDescent="0.2">
      <c r="A10" s="10" t="s">
        <v>150</v>
      </c>
      <c r="B10" s="10"/>
      <c r="C10" s="10"/>
      <c r="D10" s="52">
        <v>0</v>
      </c>
      <c r="E10" s="16">
        <f>ROUND(0/9,0)</f>
        <v>0</v>
      </c>
      <c r="F10" s="14">
        <f t="shared" ref="F10:F17" si="0">ROUND(D10*E10,0)</f>
        <v>0</v>
      </c>
      <c r="H10" s="52">
        <v>0</v>
      </c>
      <c r="I10" s="14">
        <f t="shared" ref="I10:I17" si="1">ROUND(E10*$Z$3,0)</f>
        <v>0</v>
      </c>
      <c r="J10" s="14">
        <f t="shared" ref="J10:J17" si="2">ROUND(H10*I10,0)</f>
        <v>0</v>
      </c>
      <c r="L10" s="52">
        <v>0</v>
      </c>
      <c r="M10" s="14">
        <f t="shared" ref="M10:M17" si="3">ROUND(I10*$Z$3,0)</f>
        <v>0</v>
      </c>
      <c r="N10" s="14">
        <f t="shared" ref="N10:N17" si="4">ROUND(L10*M10,0)</f>
        <v>0</v>
      </c>
      <c r="P10" s="52">
        <v>0</v>
      </c>
      <c r="Q10" s="14">
        <f t="shared" ref="Q10:Q17" si="5">ROUND(M10*$Z$3,0)</f>
        <v>0</v>
      </c>
      <c r="R10" s="14">
        <f t="shared" ref="R10:R17" si="6">ROUND(P10*Q10,0)</f>
        <v>0</v>
      </c>
      <c r="S10" s="14"/>
      <c r="T10" s="52">
        <v>0</v>
      </c>
      <c r="U10" s="14">
        <f t="shared" ref="U10:U17" si="7">ROUND(Q10*$Z$3,0)</f>
        <v>0</v>
      </c>
      <c r="V10" s="14">
        <f t="shared" ref="V10:V17" si="8">ROUND(T10*U10,0)</f>
        <v>0</v>
      </c>
      <c r="W10" s="14"/>
      <c r="X10" s="17">
        <f t="shared" ref="X10:X17" si="9">ROUND(+N10+J10+F10+R10+V10,0)</f>
        <v>0</v>
      </c>
    </row>
    <row r="11" spans="1:27" x14ac:dyDescent="0.2">
      <c r="A11" s="10" t="s">
        <v>116</v>
      </c>
      <c r="B11" s="10"/>
      <c r="C11" s="10"/>
      <c r="D11" s="52">
        <v>0</v>
      </c>
      <c r="E11" s="70">
        <f t="shared" ref="E11:E17" si="10">ROUND(0/9,0)</f>
        <v>0</v>
      </c>
      <c r="F11" s="36">
        <f t="shared" si="0"/>
        <v>0</v>
      </c>
      <c r="H11" s="52">
        <v>0</v>
      </c>
      <c r="I11" s="36">
        <f t="shared" si="1"/>
        <v>0</v>
      </c>
      <c r="J11" s="36">
        <f t="shared" si="2"/>
        <v>0</v>
      </c>
      <c r="L11" s="52">
        <v>0</v>
      </c>
      <c r="M11" s="36">
        <f t="shared" si="3"/>
        <v>0</v>
      </c>
      <c r="N11" s="36">
        <f t="shared" si="4"/>
        <v>0</v>
      </c>
      <c r="P11" s="52">
        <v>0</v>
      </c>
      <c r="Q11" s="36">
        <f t="shared" si="5"/>
        <v>0</v>
      </c>
      <c r="R11" s="36">
        <f t="shared" si="6"/>
        <v>0</v>
      </c>
      <c r="S11" s="14"/>
      <c r="T11" s="52">
        <v>0</v>
      </c>
      <c r="U11" s="36">
        <f t="shared" si="7"/>
        <v>0</v>
      </c>
      <c r="V11" s="36">
        <f t="shared" si="8"/>
        <v>0</v>
      </c>
      <c r="W11" s="14"/>
      <c r="X11" s="75">
        <f t="shared" si="9"/>
        <v>0</v>
      </c>
    </row>
    <row r="12" spans="1:27" x14ac:dyDescent="0.2">
      <c r="A12" s="10" t="s">
        <v>23</v>
      </c>
      <c r="B12" s="10"/>
      <c r="C12" s="10"/>
      <c r="D12" s="52">
        <v>0</v>
      </c>
      <c r="E12" s="70">
        <f t="shared" si="10"/>
        <v>0</v>
      </c>
      <c r="F12" s="36">
        <f t="shared" si="0"/>
        <v>0</v>
      </c>
      <c r="H12" s="52">
        <v>0</v>
      </c>
      <c r="I12" s="36">
        <f t="shared" si="1"/>
        <v>0</v>
      </c>
      <c r="J12" s="36">
        <f t="shared" si="2"/>
        <v>0</v>
      </c>
      <c r="L12" s="52">
        <v>0</v>
      </c>
      <c r="M12" s="36">
        <f t="shared" si="3"/>
        <v>0</v>
      </c>
      <c r="N12" s="36">
        <f t="shared" si="4"/>
        <v>0</v>
      </c>
      <c r="P12" s="52">
        <v>0</v>
      </c>
      <c r="Q12" s="36">
        <f t="shared" si="5"/>
        <v>0</v>
      </c>
      <c r="R12" s="36">
        <f t="shared" si="6"/>
        <v>0</v>
      </c>
      <c r="S12" s="14"/>
      <c r="T12" s="52">
        <v>0</v>
      </c>
      <c r="U12" s="36">
        <f t="shared" si="7"/>
        <v>0</v>
      </c>
      <c r="V12" s="36">
        <f t="shared" si="8"/>
        <v>0</v>
      </c>
      <c r="W12" s="14"/>
      <c r="X12" s="75">
        <f t="shared" si="9"/>
        <v>0</v>
      </c>
    </row>
    <row r="13" spans="1:27" x14ac:dyDescent="0.2">
      <c r="A13" s="10" t="s">
        <v>117</v>
      </c>
      <c r="B13" s="10"/>
      <c r="C13" s="10"/>
      <c r="D13" s="52">
        <v>0</v>
      </c>
      <c r="E13" s="70">
        <f t="shared" si="10"/>
        <v>0</v>
      </c>
      <c r="F13" s="36">
        <f t="shared" si="0"/>
        <v>0</v>
      </c>
      <c r="H13" s="52">
        <v>0</v>
      </c>
      <c r="I13" s="36">
        <f t="shared" si="1"/>
        <v>0</v>
      </c>
      <c r="J13" s="36">
        <f t="shared" si="2"/>
        <v>0</v>
      </c>
      <c r="L13" s="52">
        <v>0</v>
      </c>
      <c r="M13" s="36">
        <f t="shared" si="3"/>
        <v>0</v>
      </c>
      <c r="N13" s="36">
        <f t="shared" si="4"/>
        <v>0</v>
      </c>
      <c r="P13" s="52">
        <v>0</v>
      </c>
      <c r="Q13" s="36">
        <f t="shared" si="5"/>
        <v>0</v>
      </c>
      <c r="R13" s="36">
        <f t="shared" si="6"/>
        <v>0</v>
      </c>
      <c r="S13" s="14"/>
      <c r="T13" s="52">
        <v>0</v>
      </c>
      <c r="U13" s="36">
        <f t="shared" si="7"/>
        <v>0</v>
      </c>
      <c r="V13" s="36">
        <f t="shared" si="8"/>
        <v>0</v>
      </c>
      <c r="W13" s="14"/>
      <c r="X13" s="75">
        <f t="shared" si="9"/>
        <v>0</v>
      </c>
    </row>
    <row r="14" spans="1:27" x14ac:dyDescent="0.2">
      <c r="A14" s="10" t="s">
        <v>24</v>
      </c>
      <c r="B14" s="10"/>
      <c r="C14" s="10"/>
      <c r="D14" s="52">
        <v>0</v>
      </c>
      <c r="E14" s="70">
        <f t="shared" si="10"/>
        <v>0</v>
      </c>
      <c r="F14" s="36">
        <f t="shared" si="0"/>
        <v>0</v>
      </c>
      <c r="H14" s="52">
        <v>0</v>
      </c>
      <c r="I14" s="36">
        <f t="shared" si="1"/>
        <v>0</v>
      </c>
      <c r="J14" s="36">
        <f t="shared" si="2"/>
        <v>0</v>
      </c>
      <c r="L14" s="52">
        <v>0</v>
      </c>
      <c r="M14" s="36">
        <f t="shared" si="3"/>
        <v>0</v>
      </c>
      <c r="N14" s="36">
        <f t="shared" si="4"/>
        <v>0</v>
      </c>
      <c r="P14" s="52">
        <v>0</v>
      </c>
      <c r="Q14" s="36">
        <f t="shared" si="5"/>
        <v>0</v>
      </c>
      <c r="R14" s="36">
        <f t="shared" si="6"/>
        <v>0</v>
      </c>
      <c r="S14" s="14"/>
      <c r="T14" s="52">
        <v>0</v>
      </c>
      <c r="U14" s="36">
        <f t="shared" si="7"/>
        <v>0</v>
      </c>
      <c r="V14" s="36">
        <f t="shared" si="8"/>
        <v>0</v>
      </c>
      <c r="W14" s="14"/>
      <c r="X14" s="75">
        <f t="shared" si="9"/>
        <v>0</v>
      </c>
    </row>
    <row r="15" spans="1:27" x14ac:dyDescent="0.2">
      <c r="A15" s="10" t="s">
        <v>118</v>
      </c>
      <c r="B15" s="10"/>
      <c r="C15" s="10"/>
      <c r="D15" s="52">
        <v>0</v>
      </c>
      <c r="E15" s="70">
        <f t="shared" si="10"/>
        <v>0</v>
      </c>
      <c r="F15" s="36">
        <f t="shared" si="0"/>
        <v>0</v>
      </c>
      <c r="H15" s="52">
        <v>0</v>
      </c>
      <c r="I15" s="36">
        <f t="shared" si="1"/>
        <v>0</v>
      </c>
      <c r="J15" s="36">
        <f t="shared" si="2"/>
        <v>0</v>
      </c>
      <c r="L15" s="52">
        <v>0</v>
      </c>
      <c r="M15" s="36">
        <f t="shared" si="3"/>
        <v>0</v>
      </c>
      <c r="N15" s="36">
        <f t="shared" si="4"/>
        <v>0</v>
      </c>
      <c r="P15" s="52">
        <v>0</v>
      </c>
      <c r="Q15" s="36">
        <f t="shared" si="5"/>
        <v>0</v>
      </c>
      <c r="R15" s="36">
        <f t="shared" si="6"/>
        <v>0</v>
      </c>
      <c r="S15" s="14"/>
      <c r="T15" s="52">
        <v>0</v>
      </c>
      <c r="U15" s="36">
        <f t="shared" si="7"/>
        <v>0</v>
      </c>
      <c r="V15" s="36">
        <f t="shared" si="8"/>
        <v>0</v>
      </c>
      <c r="W15" s="14"/>
      <c r="X15" s="75">
        <f t="shared" si="9"/>
        <v>0</v>
      </c>
    </row>
    <row r="16" spans="1:27" x14ac:dyDescent="0.2">
      <c r="A16" s="10" t="s">
        <v>25</v>
      </c>
      <c r="B16" s="10"/>
      <c r="C16" s="10"/>
      <c r="D16" s="52">
        <v>0</v>
      </c>
      <c r="E16" s="70">
        <f t="shared" si="10"/>
        <v>0</v>
      </c>
      <c r="F16" s="36">
        <f t="shared" si="0"/>
        <v>0</v>
      </c>
      <c r="H16" s="52">
        <v>0</v>
      </c>
      <c r="I16" s="36">
        <f t="shared" si="1"/>
        <v>0</v>
      </c>
      <c r="J16" s="36">
        <f t="shared" si="2"/>
        <v>0</v>
      </c>
      <c r="L16" s="52">
        <v>0</v>
      </c>
      <c r="M16" s="36">
        <f t="shared" si="3"/>
        <v>0</v>
      </c>
      <c r="N16" s="36">
        <f t="shared" si="4"/>
        <v>0</v>
      </c>
      <c r="P16" s="52">
        <v>0</v>
      </c>
      <c r="Q16" s="36">
        <f t="shared" si="5"/>
        <v>0</v>
      </c>
      <c r="R16" s="36">
        <f t="shared" si="6"/>
        <v>0</v>
      </c>
      <c r="S16" s="14"/>
      <c r="T16" s="52">
        <v>0</v>
      </c>
      <c r="U16" s="36">
        <f t="shared" si="7"/>
        <v>0</v>
      </c>
      <c r="V16" s="36">
        <f t="shared" si="8"/>
        <v>0</v>
      </c>
      <c r="W16" s="14"/>
      <c r="X16" s="75">
        <f t="shared" si="9"/>
        <v>0</v>
      </c>
    </row>
    <row r="17" spans="1:35" x14ac:dyDescent="0.2">
      <c r="A17" s="10" t="s">
        <v>119</v>
      </c>
      <c r="B17" s="10"/>
      <c r="C17" s="10"/>
      <c r="D17" s="52">
        <v>0</v>
      </c>
      <c r="E17" s="70">
        <f t="shared" si="10"/>
        <v>0</v>
      </c>
      <c r="F17" s="36">
        <f t="shared" si="0"/>
        <v>0</v>
      </c>
      <c r="H17" s="52">
        <v>0</v>
      </c>
      <c r="I17" s="36">
        <f t="shared" si="1"/>
        <v>0</v>
      </c>
      <c r="J17" s="36">
        <f t="shared" si="2"/>
        <v>0</v>
      </c>
      <c r="L17" s="52">
        <v>0</v>
      </c>
      <c r="M17" s="36">
        <f t="shared" si="3"/>
        <v>0</v>
      </c>
      <c r="N17" s="36">
        <f t="shared" si="4"/>
        <v>0</v>
      </c>
      <c r="P17" s="52">
        <v>0</v>
      </c>
      <c r="Q17" s="36">
        <f t="shared" si="5"/>
        <v>0</v>
      </c>
      <c r="R17" s="36">
        <f t="shared" si="6"/>
        <v>0</v>
      </c>
      <c r="S17" s="14"/>
      <c r="T17" s="52">
        <v>0</v>
      </c>
      <c r="U17" s="36">
        <f t="shared" si="7"/>
        <v>0</v>
      </c>
      <c r="V17" s="36">
        <f t="shared" si="8"/>
        <v>0</v>
      </c>
      <c r="W17" s="14"/>
      <c r="X17" s="75">
        <f t="shared" si="9"/>
        <v>0</v>
      </c>
    </row>
    <row r="18" spans="1:35" x14ac:dyDescent="0.2">
      <c r="A18" s="18" t="s">
        <v>140</v>
      </c>
      <c r="B18" s="18"/>
      <c r="C18" s="18"/>
      <c r="D18" s="53">
        <f>SUM(D10:D17)</f>
        <v>0</v>
      </c>
      <c r="E18" s="18"/>
      <c r="F18" s="65">
        <f>SUM(F10:F17)</f>
        <v>0</v>
      </c>
      <c r="G18" s="18"/>
      <c r="H18" s="53">
        <f>SUM(H10:H17)</f>
        <v>0</v>
      </c>
      <c r="I18" s="18"/>
      <c r="J18" s="65">
        <f>SUM(J10:J17)</f>
        <v>0</v>
      </c>
      <c r="K18" s="18"/>
      <c r="L18" s="53">
        <f>SUM(L10:L17)</f>
        <v>0</v>
      </c>
      <c r="M18" s="18"/>
      <c r="N18" s="65">
        <f>SUM(N10:N17)</f>
        <v>0</v>
      </c>
      <c r="O18" s="18"/>
      <c r="P18" s="53">
        <f>SUM(P10:P17)</f>
        <v>0</v>
      </c>
      <c r="Q18" s="18"/>
      <c r="R18" s="65">
        <f>SUM(R10:R17)</f>
        <v>0</v>
      </c>
      <c r="S18" s="19"/>
      <c r="T18" s="53">
        <f>SUM(T10:T17)</f>
        <v>0</v>
      </c>
      <c r="U18" s="18"/>
      <c r="V18" s="65">
        <f>SUM(V10:V17)</f>
        <v>0</v>
      </c>
      <c r="W18" s="19"/>
      <c r="X18" s="65">
        <f>SUM(X10:X17)</f>
        <v>0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1:35" x14ac:dyDescent="0.2">
      <c r="A19" s="83" t="s">
        <v>26</v>
      </c>
      <c r="B19" s="10"/>
      <c r="C19" s="10"/>
      <c r="D19" s="20" t="s">
        <v>27</v>
      </c>
      <c r="E19" s="10" t="s">
        <v>21</v>
      </c>
      <c r="F19" s="36"/>
      <c r="H19" s="20" t="s">
        <v>27</v>
      </c>
      <c r="I19" s="10" t="s">
        <v>21</v>
      </c>
      <c r="J19" s="36"/>
      <c r="L19" s="20" t="s">
        <v>27</v>
      </c>
      <c r="M19" s="10" t="s">
        <v>21</v>
      </c>
      <c r="N19" s="36"/>
      <c r="P19" s="20" t="s">
        <v>27</v>
      </c>
      <c r="Q19" s="10" t="s">
        <v>21</v>
      </c>
      <c r="R19" s="36"/>
      <c r="S19" s="14"/>
      <c r="T19" s="20" t="s">
        <v>27</v>
      </c>
      <c r="U19" s="10" t="s">
        <v>21</v>
      </c>
      <c r="V19" s="36"/>
      <c r="W19" s="14"/>
    </row>
    <row r="20" spans="1:35" x14ac:dyDescent="0.2">
      <c r="A20" s="10" t="s">
        <v>28</v>
      </c>
      <c r="B20" s="10"/>
      <c r="C20" s="10"/>
      <c r="D20" s="52">
        <v>0</v>
      </c>
      <c r="E20" s="70">
        <f>ROUND(0/12,0)</f>
        <v>0</v>
      </c>
      <c r="F20" s="36">
        <f>ROUND(D20*E20,0)</f>
        <v>0</v>
      </c>
      <c r="H20" s="52">
        <v>0</v>
      </c>
      <c r="I20" s="36">
        <f>ROUND(E20*$Z$3,0)</f>
        <v>0</v>
      </c>
      <c r="J20" s="36">
        <f>ROUND(H20*I20,0)</f>
        <v>0</v>
      </c>
      <c r="L20" s="52">
        <v>0</v>
      </c>
      <c r="M20" s="36">
        <f>ROUND(I20*$Z$3,0)</f>
        <v>0</v>
      </c>
      <c r="N20" s="36">
        <f>ROUND(L20*M20,0)</f>
        <v>0</v>
      </c>
      <c r="P20" s="52">
        <v>0</v>
      </c>
      <c r="Q20" s="36">
        <f>ROUND(M20*$Z$3,0)</f>
        <v>0</v>
      </c>
      <c r="R20" s="36">
        <f>ROUND(P20*Q20,0)</f>
        <v>0</v>
      </c>
      <c r="S20" s="14"/>
      <c r="T20" s="52">
        <v>0</v>
      </c>
      <c r="U20" s="36">
        <f>ROUND(Q20*$Z$3,0)</f>
        <v>0</v>
      </c>
      <c r="V20" s="36">
        <f>ROUND(T20*U20,0)</f>
        <v>0</v>
      </c>
      <c r="W20" s="14"/>
      <c r="X20" s="75">
        <f>ROUND(+N20+J20+F20+R20+V20,0)</f>
        <v>0</v>
      </c>
    </row>
    <row r="21" spans="1:35" x14ac:dyDescent="0.2">
      <c r="A21" s="10" t="s">
        <v>109</v>
      </c>
      <c r="B21" s="10" t="s">
        <v>30</v>
      </c>
      <c r="C21" s="10"/>
      <c r="D21" s="52">
        <v>0</v>
      </c>
      <c r="E21" s="71">
        <f>ROUND(1700,0)</f>
        <v>1700</v>
      </c>
      <c r="F21" s="36">
        <f>ROUND(D21*E21,0)</f>
        <v>0</v>
      </c>
      <c r="H21" s="52">
        <v>0</v>
      </c>
      <c r="I21" s="36">
        <f>ROUND(E21*$Z$3,0)</f>
        <v>1785</v>
      </c>
      <c r="J21" s="36">
        <f>ROUND(H21*I21,0)</f>
        <v>0</v>
      </c>
      <c r="L21" s="52">
        <v>0</v>
      </c>
      <c r="M21" s="36">
        <f>ROUND(I21*$Z$3,0)</f>
        <v>1874</v>
      </c>
      <c r="N21" s="36">
        <f>ROUND(L21*M21,0)</f>
        <v>0</v>
      </c>
      <c r="P21" s="52">
        <v>0</v>
      </c>
      <c r="Q21" s="36">
        <f>ROUND(M21*$Z$3,0)</f>
        <v>1968</v>
      </c>
      <c r="R21" s="36">
        <f>ROUND(P21*Q21,0)</f>
        <v>0</v>
      </c>
      <c r="S21" s="14"/>
      <c r="T21" s="52">
        <v>0</v>
      </c>
      <c r="U21" s="36">
        <f>ROUND(Q21*$Z$3,0)</f>
        <v>2066</v>
      </c>
      <c r="V21" s="36">
        <f>ROUND(T21*U21,0)</f>
        <v>0</v>
      </c>
      <c r="W21" s="14"/>
      <c r="X21" s="75">
        <f>ROUND(+N21+J21+F21+R21+V21,0)</f>
        <v>0</v>
      </c>
    </row>
    <row r="22" spans="1:35" x14ac:dyDescent="0.2">
      <c r="A22" s="10" t="s">
        <v>29</v>
      </c>
      <c r="B22" s="10" t="s">
        <v>31</v>
      </c>
      <c r="C22" s="10"/>
      <c r="D22" s="52">
        <v>0</v>
      </c>
      <c r="E22" s="71">
        <f>ROUND(3400,0)</f>
        <v>3400</v>
      </c>
      <c r="F22" s="36">
        <f>ROUND(D22*E22,0)</f>
        <v>0</v>
      </c>
      <c r="H22" s="52">
        <v>0</v>
      </c>
      <c r="I22" s="36">
        <f>ROUND(E22*$Z$3,0)</f>
        <v>3570</v>
      </c>
      <c r="J22" s="36">
        <f>ROUND(H22*I22,0)</f>
        <v>0</v>
      </c>
      <c r="L22" s="52">
        <v>0</v>
      </c>
      <c r="M22" s="36">
        <f>ROUND(I22*$Z$3,0)</f>
        <v>3749</v>
      </c>
      <c r="N22" s="36">
        <f>ROUND(L22*M22,0)</f>
        <v>0</v>
      </c>
      <c r="P22" s="52">
        <v>0</v>
      </c>
      <c r="Q22" s="36">
        <f>ROUND(M22*$Z$3,0)</f>
        <v>3936</v>
      </c>
      <c r="R22" s="36">
        <f>ROUND(P22*Q22,0)</f>
        <v>0</v>
      </c>
      <c r="S22" s="14"/>
      <c r="T22" s="52">
        <v>0</v>
      </c>
      <c r="U22" s="36">
        <f>ROUND(Q22*$Z$3,0)</f>
        <v>4133</v>
      </c>
      <c r="V22" s="36">
        <f>ROUND(T22*U22,0)</f>
        <v>0</v>
      </c>
      <c r="W22" s="14"/>
      <c r="X22" s="75">
        <f>ROUND(+N22+J22+F22+R22+V22,0)</f>
        <v>0</v>
      </c>
    </row>
    <row r="23" spans="1:35" x14ac:dyDescent="0.2">
      <c r="A23" s="10"/>
      <c r="B23" s="10"/>
      <c r="C23" s="10"/>
      <c r="D23" s="20" t="s">
        <v>32</v>
      </c>
      <c r="E23" s="14" t="s">
        <v>33</v>
      </c>
      <c r="F23" s="36"/>
      <c r="H23" s="20" t="s">
        <v>32</v>
      </c>
      <c r="I23" s="14" t="s">
        <v>33</v>
      </c>
      <c r="J23" s="36"/>
      <c r="L23" s="20" t="s">
        <v>32</v>
      </c>
      <c r="M23" s="14" t="s">
        <v>33</v>
      </c>
      <c r="N23" s="36"/>
      <c r="P23" s="20" t="s">
        <v>32</v>
      </c>
      <c r="Q23" s="14" t="s">
        <v>33</v>
      </c>
      <c r="R23" s="36"/>
      <c r="S23" s="14"/>
      <c r="T23" s="20" t="s">
        <v>32</v>
      </c>
      <c r="U23" s="14" t="s">
        <v>33</v>
      </c>
      <c r="V23" s="36"/>
      <c r="W23" s="14"/>
      <c r="X23" s="17"/>
    </row>
    <row r="24" spans="1:35" x14ac:dyDescent="0.2">
      <c r="A24" s="10" t="s">
        <v>34</v>
      </c>
      <c r="B24" s="10"/>
      <c r="C24" s="10"/>
      <c r="D24" s="52">
        <v>0</v>
      </c>
      <c r="E24" s="72">
        <f>ROUND(0,0)</f>
        <v>0</v>
      </c>
      <c r="F24" s="36">
        <f>ROUND(D24*E24,0)</f>
        <v>0</v>
      </c>
      <c r="H24" s="52">
        <v>0</v>
      </c>
      <c r="I24" s="74">
        <f>ROUND(E24*$Z$3,2)</f>
        <v>0</v>
      </c>
      <c r="J24" s="36">
        <f>ROUND(H24*I24,0)</f>
        <v>0</v>
      </c>
      <c r="L24" s="52">
        <v>0</v>
      </c>
      <c r="M24" s="74">
        <f>ROUND(I24*$Z$3,2)</f>
        <v>0</v>
      </c>
      <c r="N24" s="36">
        <f>ROUND(L24*M24,0)</f>
        <v>0</v>
      </c>
      <c r="P24" s="52">
        <v>0</v>
      </c>
      <c r="Q24" s="74">
        <f>ROUND(M24*$Z$3,2)</f>
        <v>0</v>
      </c>
      <c r="R24" s="36">
        <f>ROUND(P24*Q24,0)</f>
        <v>0</v>
      </c>
      <c r="S24" s="14"/>
      <c r="T24" s="52">
        <v>0</v>
      </c>
      <c r="U24" s="74">
        <f>ROUND(Q24*$Z$3,2)</f>
        <v>0</v>
      </c>
      <c r="V24" s="36">
        <f>ROUND(T24*U24,0)</f>
        <v>0</v>
      </c>
      <c r="W24" s="14"/>
      <c r="X24" s="75">
        <f>ROUND(+N24+J24+F24+R24+V24,0)</f>
        <v>0</v>
      </c>
    </row>
    <row r="25" spans="1:35" x14ac:dyDescent="0.2">
      <c r="A25" s="10" t="s">
        <v>120</v>
      </c>
      <c r="B25" s="10"/>
      <c r="C25" s="10"/>
      <c r="D25" s="52">
        <v>0</v>
      </c>
      <c r="E25" s="72">
        <f>ROUND(0,0)</f>
        <v>0</v>
      </c>
      <c r="F25" s="36">
        <f>ROUND(D25*E25,0)</f>
        <v>0</v>
      </c>
      <c r="H25" s="52">
        <v>0</v>
      </c>
      <c r="I25" s="74">
        <f>ROUND(E25*$Z$3,2)</f>
        <v>0</v>
      </c>
      <c r="J25" s="36">
        <f>ROUND(H25*I25,0)</f>
        <v>0</v>
      </c>
      <c r="L25" s="52">
        <v>0</v>
      </c>
      <c r="M25" s="74">
        <f>ROUND(I25*$Z$3,2)</f>
        <v>0</v>
      </c>
      <c r="N25" s="36">
        <f>ROUND(L25*M25,0)</f>
        <v>0</v>
      </c>
      <c r="P25" s="52">
        <v>0</v>
      </c>
      <c r="Q25" s="74">
        <f>ROUND(M25*$Z$3,2)</f>
        <v>0</v>
      </c>
      <c r="R25" s="36">
        <f>ROUND(P25*Q25,0)</f>
        <v>0</v>
      </c>
      <c r="S25" s="14"/>
      <c r="T25" s="52">
        <v>0</v>
      </c>
      <c r="U25" s="74">
        <f>ROUND(Q25*$Z$3,2)</f>
        <v>0</v>
      </c>
      <c r="V25" s="36">
        <f>ROUND(T25*U25,0)</f>
        <v>0</v>
      </c>
      <c r="W25" s="14"/>
      <c r="X25" s="75">
        <f>ROUND(+N25+J25+F25+R25+V25,0)</f>
        <v>0</v>
      </c>
    </row>
    <row r="26" spans="1:35" x14ac:dyDescent="0.2">
      <c r="A26" s="10"/>
      <c r="B26" s="10"/>
      <c r="C26" s="10"/>
      <c r="D26" s="20" t="s">
        <v>27</v>
      </c>
      <c r="E26" s="10" t="s">
        <v>21</v>
      </c>
      <c r="F26" s="36"/>
      <c r="H26" s="20" t="s">
        <v>27</v>
      </c>
      <c r="I26" s="10" t="s">
        <v>21</v>
      </c>
      <c r="J26" s="36"/>
      <c r="L26" s="20" t="s">
        <v>27</v>
      </c>
      <c r="M26" s="10" t="s">
        <v>21</v>
      </c>
      <c r="N26" s="36"/>
      <c r="P26" s="20" t="s">
        <v>27</v>
      </c>
      <c r="Q26" s="10" t="s">
        <v>21</v>
      </c>
      <c r="R26" s="36"/>
      <c r="S26" s="14"/>
      <c r="T26" s="20" t="s">
        <v>27</v>
      </c>
      <c r="U26" s="10" t="s">
        <v>21</v>
      </c>
      <c r="V26" s="36"/>
      <c r="W26" s="14"/>
      <c r="X26" s="17"/>
    </row>
    <row r="27" spans="1:35" x14ac:dyDescent="0.2">
      <c r="A27" s="10" t="s">
        <v>77</v>
      </c>
      <c r="B27" s="10"/>
      <c r="C27" s="10"/>
      <c r="D27" s="52">
        <v>0</v>
      </c>
      <c r="E27" s="73">
        <f>ROUND(0/12,0)</f>
        <v>0</v>
      </c>
      <c r="F27" s="36">
        <f>ROUND(D27*E27,0)</f>
        <v>0</v>
      </c>
      <c r="H27" s="52">
        <v>0</v>
      </c>
      <c r="I27" s="36">
        <f>ROUND(E27*$Z$3,0)</f>
        <v>0</v>
      </c>
      <c r="J27" s="36">
        <f>ROUND(H27*I27,0)</f>
        <v>0</v>
      </c>
      <c r="L27" s="52">
        <v>0</v>
      </c>
      <c r="M27" s="36">
        <f>ROUND(I27*$Z$3,0)</f>
        <v>0</v>
      </c>
      <c r="N27" s="36">
        <f>ROUND(L27*M27,0)</f>
        <v>0</v>
      </c>
      <c r="P27" s="52">
        <v>0</v>
      </c>
      <c r="Q27" s="36">
        <f>ROUND(M27*$Z$3,0)</f>
        <v>0</v>
      </c>
      <c r="R27" s="36">
        <f>ROUND(P27*Q27,0)</f>
        <v>0</v>
      </c>
      <c r="S27" s="14"/>
      <c r="T27" s="52">
        <v>0</v>
      </c>
      <c r="U27" s="36">
        <f>ROUND(Q27*$Z$3,0)</f>
        <v>0</v>
      </c>
      <c r="V27" s="36">
        <f>ROUND(T27*U27,0)</f>
        <v>0</v>
      </c>
      <c r="W27" s="14"/>
      <c r="X27" s="75">
        <f>ROUND(+N27+J27+F27+R27+V27,0)</f>
        <v>0</v>
      </c>
    </row>
    <row r="28" spans="1:35" x14ac:dyDescent="0.2">
      <c r="A28" s="10" t="s">
        <v>78</v>
      </c>
      <c r="B28" s="10"/>
      <c r="C28" s="10"/>
      <c r="D28" s="52">
        <v>0</v>
      </c>
      <c r="E28" s="73">
        <f>ROUND(0/12,0)</f>
        <v>0</v>
      </c>
      <c r="F28" s="36">
        <f>ROUND(D28*E28,0)</f>
        <v>0</v>
      </c>
      <c r="G28" s="17"/>
      <c r="H28" s="52">
        <v>0</v>
      </c>
      <c r="I28" s="36">
        <f>ROUND(E28*$Z$3,0)</f>
        <v>0</v>
      </c>
      <c r="J28" s="36">
        <f>ROUND(H28*I28,0)</f>
        <v>0</v>
      </c>
      <c r="K28" s="17"/>
      <c r="L28" s="52">
        <v>0</v>
      </c>
      <c r="M28" s="36">
        <f>ROUND(I28*$Z$3,0)</f>
        <v>0</v>
      </c>
      <c r="N28" s="36">
        <f>ROUND(L28*M28,0)</f>
        <v>0</v>
      </c>
      <c r="O28" s="17"/>
      <c r="P28" s="52">
        <v>0</v>
      </c>
      <c r="Q28" s="36">
        <f>ROUND(M28*$Z$3,0)</f>
        <v>0</v>
      </c>
      <c r="R28" s="36">
        <f>ROUND(P28*Q28,0)</f>
        <v>0</v>
      </c>
      <c r="S28" s="14"/>
      <c r="T28" s="52">
        <v>0</v>
      </c>
      <c r="U28" s="36">
        <f>ROUND(Q28*$Z$3,0)</f>
        <v>0</v>
      </c>
      <c r="V28" s="36">
        <f>ROUND(T28*U28,0)</f>
        <v>0</v>
      </c>
      <c r="W28" s="14"/>
      <c r="X28" s="75">
        <f>ROUND(+N28+J28+F28+R28+V28,0)</f>
        <v>0</v>
      </c>
    </row>
    <row r="29" spans="1:35" x14ac:dyDescent="0.2">
      <c r="A29" s="10" t="s">
        <v>79</v>
      </c>
      <c r="B29" s="10"/>
      <c r="C29" s="10"/>
      <c r="D29" s="52">
        <v>0</v>
      </c>
      <c r="E29" s="73">
        <f>ROUND(0/12,0)</f>
        <v>0</v>
      </c>
      <c r="F29" s="36">
        <f>ROUND(D29*E29,0)</f>
        <v>0</v>
      </c>
      <c r="G29" s="17"/>
      <c r="H29" s="52">
        <v>0</v>
      </c>
      <c r="I29" s="36">
        <f>ROUND(E29*$Z$3,0)</f>
        <v>0</v>
      </c>
      <c r="J29" s="36">
        <f>ROUND(H29*I29,0)</f>
        <v>0</v>
      </c>
      <c r="K29" s="17"/>
      <c r="L29" s="52">
        <v>0</v>
      </c>
      <c r="M29" s="36">
        <f>ROUND(I29*$Z$3,0)</f>
        <v>0</v>
      </c>
      <c r="N29" s="36">
        <f>ROUND(L29*M29,0)</f>
        <v>0</v>
      </c>
      <c r="O29" s="17"/>
      <c r="P29" s="52">
        <v>0</v>
      </c>
      <c r="Q29" s="36">
        <f>ROUND(M29*$Z$3,0)</f>
        <v>0</v>
      </c>
      <c r="R29" s="36">
        <f>ROUND(P29*Q29,0)</f>
        <v>0</v>
      </c>
      <c r="S29" s="14"/>
      <c r="T29" s="52">
        <v>0</v>
      </c>
      <c r="U29" s="36">
        <f>ROUND(Q29*$Z$3,0)</f>
        <v>0</v>
      </c>
      <c r="V29" s="36">
        <f>ROUND(T29*U29,0)</f>
        <v>0</v>
      </c>
      <c r="W29" s="14"/>
      <c r="X29" s="75">
        <f>ROUND(+N29+J29+F29+R29+V29,0)</f>
        <v>0</v>
      </c>
    </row>
    <row r="30" spans="1:35" x14ac:dyDescent="0.2">
      <c r="A30" s="10" t="s">
        <v>129</v>
      </c>
      <c r="B30" s="10"/>
      <c r="C30" s="10"/>
      <c r="D30" s="52">
        <v>0</v>
      </c>
      <c r="E30" s="73">
        <f>ROUND(0/12,0)</f>
        <v>0</v>
      </c>
      <c r="F30" s="36">
        <f>ROUND(D30*E30,0)</f>
        <v>0</v>
      </c>
      <c r="G30" s="17"/>
      <c r="H30" s="52">
        <v>0</v>
      </c>
      <c r="I30" s="36">
        <f>ROUND(E30*$Z$3,0)</f>
        <v>0</v>
      </c>
      <c r="J30" s="36">
        <f>ROUND(H30*I30,0)</f>
        <v>0</v>
      </c>
      <c r="K30" s="17"/>
      <c r="L30" s="52">
        <v>0</v>
      </c>
      <c r="M30" s="36">
        <f>ROUND(I30*$Z$3,0)</f>
        <v>0</v>
      </c>
      <c r="N30" s="36">
        <f>ROUND(L30*M30,0)</f>
        <v>0</v>
      </c>
      <c r="O30" s="17"/>
      <c r="P30" s="52">
        <v>0</v>
      </c>
      <c r="Q30" s="36">
        <f>ROUND(M30*$Z$3,0)</f>
        <v>0</v>
      </c>
      <c r="R30" s="36">
        <f>ROUND(P30*Q30,0)</f>
        <v>0</v>
      </c>
      <c r="S30" s="14"/>
      <c r="T30" s="52">
        <v>0</v>
      </c>
      <c r="U30" s="36">
        <f>ROUND(Q30*$Z$3,0)</f>
        <v>0</v>
      </c>
      <c r="V30" s="36">
        <f>ROUND(T30*U30,0)</f>
        <v>0</v>
      </c>
      <c r="W30" s="14"/>
      <c r="X30" s="75">
        <f>ROUND(+N30+J30+F30+R30+V30,0)</f>
        <v>0</v>
      </c>
    </row>
    <row r="31" spans="1:35" x14ac:dyDescent="0.2">
      <c r="A31" s="10"/>
      <c r="B31" s="10"/>
      <c r="C31" s="10"/>
      <c r="D31" s="10" t="s">
        <v>35</v>
      </c>
      <c r="E31" s="14"/>
      <c r="F31" s="36"/>
      <c r="H31" s="10" t="s">
        <v>35</v>
      </c>
      <c r="I31" s="14"/>
      <c r="J31" s="36"/>
      <c r="L31" s="10" t="s">
        <v>35</v>
      </c>
      <c r="M31" s="14"/>
      <c r="N31" s="36"/>
      <c r="P31" s="10" t="s">
        <v>35</v>
      </c>
      <c r="Q31" s="14"/>
      <c r="R31" s="36"/>
      <c r="S31" s="14"/>
      <c r="T31" s="10" t="s">
        <v>35</v>
      </c>
      <c r="U31" s="14"/>
      <c r="V31" s="36"/>
      <c r="W31" s="14"/>
    </row>
    <row r="32" spans="1:35" x14ac:dyDescent="0.2">
      <c r="A32" s="10" t="s">
        <v>36</v>
      </c>
      <c r="B32" s="10"/>
      <c r="C32" s="10"/>
      <c r="D32" s="24">
        <v>0</v>
      </c>
      <c r="E32" s="14">
        <f>'Investigator 1'!E32</f>
        <v>339.24</v>
      </c>
      <c r="F32" s="36">
        <f>ROUND(D32*E32,0)</f>
        <v>0</v>
      </c>
      <c r="H32" s="24">
        <v>0</v>
      </c>
      <c r="I32" s="14">
        <f>ROUND(E32*$Z$3,0)</f>
        <v>356</v>
      </c>
      <c r="J32" s="36">
        <f>ROUND(H32*I32,0)</f>
        <v>0</v>
      </c>
      <c r="L32" s="24">
        <v>0</v>
      </c>
      <c r="M32" s="14">
        <f>ROUND(I32*$Z$3,0)</f>
        <v>374</v>
      </c>
      <c r="N32" s="36">
        <f>ROUND(L32*M32,0)</f>
        <v>0</v>
      </c>
      <c r="P32" s="24">
        <v>0</v>
      </c>
      <c r="Q32" s="14">
        <f>ROUND(M32*$Z$3,0)</f>
        <v>393</v>
      </c>
      <c r="R32" s="36">
        <f>ROUND(P32*Q32,0)</f>
        <v>0</v>
      </c>
      <c r="S32" s="14"/>
      <c r="T32" s="24">
        <v>0</v>
      </c>
      <c r="U32" s="14">
        <f>ROUND(Q32*$Z$3,0)</f>
        <v>413</v>
      </c>
      <c r="V32" s="36">
        <f>ROUND(T32*U32,0)</f>
        <v>0</v>
      </c>
      <c r="W32" s="14"/>
      <c r="X32" s="75">
        <f>ROUND(+N32+J32+F32+R32+V32,0)</f>
        <v>0</v>
      </c>
    </row>
    <row r="33" spans="1:35" x14ac:dyDescent="0.2">
      <c r="A33" s="18" t="s">
        <v>37</v>
      </c>
      <c r="B33" s="18"/>
      <c r="C33" s="18"/>
      <c r="D33" s="19"/>
      <c r="E33" s="18"/>
      <c r="F33" s="65">
        <f>SUM(F18:F32)</f>
        <v>0</v>
      </c>
      <c r="G33" s="18"/>
      <c r="H33" s="19"/>
      <c r="I33" s="18"/>
      <c r="J33" s="65">
        <f>SUM(J18:J32)</f>
        <v>0</v>
      </c>
      <c r="K33" s="18"/>
      <c r="L33" s="19"/>
      <c r="M33" s="18"/>
      <c r="N33" s="65">
        <f>SUM(N18:N32)</f>
        <v>0</v>
      </c>
      <c r="O33" s="18"/>
      <c r="P33" s="19"/>
      <c r="Q33" s="18"/>
      <c r="R33" s="65">
        <f>SUM(R18:R32)</f>
        <v>0</v>
      </c>
      <c r="S33" s="19"/>
      <c r="T33" s="19"/>
      <c r="U33" s="18"/>
      <c r="V33" s="65">
        <f>SUM(V18:V32)</f>
        <v>0</v>
      </c>
      <c r="W33" s="19"/>
      <c r="X33" s="65">
        <f>SUM(X18:X32)</f>
        <v>0</v>
      </c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1:35" x14ac:dyDescent="0.2">
      <c r="A34" s="83" t="s">
        <v>38</v>
      </c>
      <c r="B34" s="10"/>
      <c r="C34" s="10"/>
      <c r="D34" s="14"/>
      <c r="E34" s="25"/>
      <c r="F34" s="36"/>
      <c r="H34" s="14"/>
      <c r="I34" s="25"/>
      <c r="J34" s="36"/>
      <c r="L34" s="14"/>
      <c r="M34" s="25"/>
      <c r="N34" s="36"/>
      <c r="P34" s="14"/>
      <c r="Q34" s="25"/>
      <c r="R34" s="36"/>
      <c r="S34" s="14"/>
      <c r="T34" s="14"/>
      <c r="U34" s="25"/>
      <c r="V34" s="36"/>
      <c r="W34" s="14"/>
    </row>
    <row r="35" spans="1:35" x14ac:dyDescent="0.2">
      <c r="A35" s="10" t="s">
        <v>122</v>
      </c>
      <c r="B35" s="10"/>
      <c r="C35" s="10"/>
      <c r="D35" s="14"/>
      <c r="E35" s="34">
        <f>'Investigator 1'!E39</f>
        <v>0.22</v>
      </c>
      <c r="F35" s="36">
        <f>ROUND(E35*(F11+F13+F15+F17),0)</f>
        <v>0</v>
      </c>
      <c r="H35" s="14"/>
      <c r="I35" s="34">
        <f>'Investigator 1'!I39</f>
        <v>0.22</v>
      </c>
      <c r="J35" s="36">
        <f>ROUND(I35*(J11+J13+J15+J17),0)</f>
        <v>0</v>
      </c>
      <c r="L35" s="14"/>
      <c r="M35" s="34">
        <f>'Investigator 1'!M39</f>
        <v>0.22</v>
      </c>
      <c r="N35" s="36">
        <f>ROUND(M35*(N11+N13+N15+N17),0)</f>
        <v>0</v>
      </c>
      <c r="P35" s="14"/>
      <c r="Q35" s="34">
        <f>'Investigator 1'!Q39</f>
        <v>0.22</v>
      </c>
      <c r="R35" s="36">
        <f>ROUND(Q35*(R11+R13+R15+R17),0)</f>
        <v>0</v>
      </c>
      <c r="S35" s="14"/>
      <c r="T35" s="14"/>
      <c r="U35" s="34">
        <f>'Investigator 1'!U39</f>
        <v>0.22</v>
      </c>
      <c r="V35" s="36">
        <f>ROUND(U35*(V11+V13+V15+V17),0)</f>
        <v>0</v>
      </c>
      <c r="W35" s="14"/>
      <c r="X35" s="75">
        <f t="shared" ref="X35:X40" si="11">ROUND(+N35+J35+F35+R35+V35,0)</f>
        <v>0</v>
      </c>
    </row>
    <row r="36" spans="1:35" x14ac:dyDescent="0.2">
      <c r="A36" s="10" t="s">
        <v>146</v>
      </c>
      <c r="B36" s="10"/>
      <c r="C36" s="10"/>
      <c r="D36" s="14"/>
      <c r="E36" s="34">
        <f>'Investigator 1'!E40</f>
        <v>0.29199999999999998</v>
      </c>
      <c r="F36" s="36">
        <f>ROUND(E36*(F10+F12+F14+F16),0)</f>
        <v>0</v>
      </c>
      <c r="H36" s="14"/>
      <c r="I36" s="34">
        <f>'Investigator 1'!I40</f>
        <v>0.29399999999999998</v>
      </c>
      <c r="J36" s="36">
        <f>ROUND(I36*(J10+J12+J14+J16),0)</f>
        <v>0</v>
      </c>
      <c r="L36" s="14"/>
      <c r="M36" s="34">
        <f>'Investigator 1'!M40</f>
        <v>0.29599999999999999</v>
      </c>
      <c r="N36" s="36">
        <f>ROUND(M36*(N10+N12+N14+N16),0)</f>
        <v>0</v>
      </c>
      <c r="P36" s="14"/>
      <c r="Q36" s="34">
        <f>'Investigator 1'!Q40</f>
        <v>0.29799999999999999</v>
      </c>
      <c r="R36" s="36">
        <f>ROUND(Q36*(R10+R12+R14+R16),0)</f>
        <v>0</v>
      </c>
      <c r="S36" s="14"/>
      <c r="T36" s="14"/>
      <c r="U36" s="34">
        <f>'Investigator 1'!U40</f>
        <v>0.29799999999999999</v>
      </c>
      <c r="V36" s="36">
        <f>ROUND(U36*(V10+V12+V14+V16),0)</f>
        <v>0</v>
      </c>
      <c r="W36" s="14"/>
      <c r="X36" s="75">
        <f t="shared" si="11"/>
        <v>0</v>
      </c>
    </row>
    <row r="37" spans="1:35" x14ac:dyDescent="0.2">
      <c r="A37" s="10" t="s">
        <v>147</v>
      </c>
      <c r="B37" s="10"/>
      <c r="C37" s="10"/>
      <c r="D37" s="14"/>
      <c r="E37" s="34">
        <f>'Investigator 1'!E41</f>
        <v>0.35499999999999998</v>
      </c>
      <c r="F37" s="36">
        <f>ROUND(E37*(F27+F28+F29+F30),0)</f>
        <v>0</v>
      </c>
      <c r="H37" s="14"/>
      <c r="I37" s="34">
        <f>'Investigator 1'!I41</f>
        <v>0.36</v>
      </c>
      <c r="J37" s="36">
        <f>ROUND(I37*(J27+J28+J29+J30),0)</f>
        <v>0</v>
      </c>
      <c r="L37" s="14"/>
      <c r="M37" s="34">
        <f>'Investigator 1'!M41</f>
        <v>0.36599999999999999</v>
      </c>
      <c r="N37" s="36">
        <f>ROUND(M37*(N27+N28+N29+N30),0)</f>
        <v>0</v>
      </c>
      <c r="P37" s="14"/>
      <c r="Q37" s="34">
        <f>'Investigator 1'!Q41</f>
        <v>0.372</v>
      </c>
      <c r="R37" s="36">
        <f>ROUND(Q37*(R27+R28+R29+R30),0)</f>
        <v>0</v>
      </c>
      <c r="S37" s="14"/>
      <c r="T37" s="14"/>
      <c r="U37" s="34">
        <f>'Investigator 1'!U41</f>
        <v>0.372</v>
      </c>
      <c r="V37" s="36">
        <f>ROUND(U37*(V27+V28+V29+V30),0)</f>
        <v>0</v>
      </c>
      <c r="W37" s="14"/>
      <c r="X37" s="75">
        <f t="shared" si="11"/>
        <v>0</v>
      </c>
    </row>
    <row r="38" spans="1:35" x14ac:dyDescent="0.2">
      <c r="A38" s="10" t="s">
        <v>123</v>
      </c>
      <c r="B38" s="10"/>
      <c r="C38" s="10"/>
      <c r="D38" s="14"/>
      <c r="E38" s="34">
        <f>'Investigator 1'!E42</f>
        <v>0.26800000000000002</v>
      </c>
      <c r="F38" s="36">
        <f>ROUND(E38*(F20),0)</f>
        <v>0</v>
      </c>
      <c r="H38" s="14"/>
      <c r="I38" s="34">
        <f>'Investigator 1'!I42</f>
        <v>0.27300000000000002</v>
      </c>
      <c r="J38" s="36">
        <f>ROUND(I38*(J20),0)</f>
        <v>0</v>
      </c>
      <c r="L38" s="14"/>
      <c r="M38" s="34">
        <f>'Investigator 1'!M42</f>
        <v>0.27900000000000003</v>
      </c>
      <c r="N38" s="36">
        <f>ROUND(M38*(N20),0)</f>
        <v>0</v>
      </c>
      <c r="P38" s="14"/>
      <c r="Q38" s="34">
        <f>'Investigator 1'!Q42</f>
        <v>0.27900000000000003</v>
      </c>
      <c r="R38" s="36">
        <f>ROUND(Q38*(R20),0)</f>
        <v>0</v>
      </c>
      <c r="S38" s="14"/>
      <c r="T38" s="14"/>
      <c r="U38" s="34">
        <f>'Investigator 1'!U42</f>
        <v>0.27900000000000003</v>
      </c>
      <c r="V38" s="36">
        <f>ROUND(U38*(V20),0)</f>
        <v>0</v>
      </c>
      <c r="W38" s="14"/>
      <c r="X38" s="75">
        <f t="shared" si="11"/>
        <v>0</v>
      </c>
    </row>
    <row r="39" spans="1:35" x14ac:dyDescent="0.2">
      <c r="A39" s="10" t="s">
        <v>124</v>
      </c>
      <c r="B39" s="10"/>
      <c r="C39" s="10"/>
      <c r="D39" s="14"/>
      <c r="E39" s="64" t="str">
        <f>'Investigator 1'!E43</f>
        <v>1%</v>
      </c>
      <c r="F39" s="36">
        <f>ROUND(E39*(F21+F22+F24+F25),0)</f>
        <v>0</v>
      </c>
      <c r="H39" s="14"/>
      <c r="I39" s="34">
        <f>'Investigator 1'!I43</f>
        <v>0.01</v>
      </c>
      <c r="J39" s="36">
        <f>ROUND(I39*(J21+J22+J24+J25),0)</f>
        <v>0</v>
      </c>
      <c r="L39" s="14"/>
      <c r="M39" s="34">
        <f>'Investigator 1'!M43</f>
        <v>0.01</v>
      </c>
      <c r="N39" s="36">
        <f>ROUND(M39*(N21+N22+N24+N25),0)</f>
        <v>0</v>
      </c>
      <c r="P39" s="14"/>
      <c r="Q39" s="34">
        <f>'Investigator 1'!Q43</f>
        <v>0.01</v>
      </c>
      <c r="R39" s="36">
        <f>ROUND(Q39*(R21+R22+R24+R25),0)</f>
        <v>0</v>
      </c>
      <c r="S39" s="14"/>
      <c r="T39" s="14"/>
      <c r="U39" s="34">
        <f>'Investigator 1'!U43</f>
        <v>0.01</v>
      </c>
      <c r="V39" s="36">
        <f>ROUND(U39*(V21+V22+V24+V25),0)</f>
        <v>0</v>
      </c>
      <c r="W39" s="14"/>
      <c r="X39" s="75">
        <f t="shared" si="11"/>
        <v>0</v>
      </c>
    </row>
    <row r="40" spans="1:35" x14ac:dyDescent="0.2">
      <c r="A40" s="10" t="s">
        <v>134</v>
      </c>
      <c r="B40" s="10"/>
      <c r="C40" s="10"/>
      <c r="D40" s="26">
        <v>0</v>
      </c>
      <c r="E40" s="14">
        <f>'Investigator 1'!E46</f>
        <v>373</v>
      </c>
      <c r="F40" s="36">
        <f>ROUND((D40)*E40,0)</f>
        <v>0</v>
      </c>
      <c r="H40" s="26">
        <v>0</v>
      </c>
      <c r="I40" s="14">
        <f>'Investigator 1'!I46</f>
        <v>410</v>
      </c>
      <c r="J40" s="36">
        <f>ROUND((H40)*I40,0)</f>
        <v>0</v>
      </c>
      <c r="L40" s="26">
        <v>0</v>
      </c>
      <c r="M40" s="14">
        <f>'Investigator 1'!M46</f>
        <v>451</v>
      </c>
      <c r="N40" s="36">
        <f>ROUND((L40)*M40,0)</f>
        <v>0</v>
      </c>
      <c r="P40" s="26">
        <v>0</v>
      </c>
      <c r="Q40" s="14">
        <f>'Investigator 1'!Q46</f>
        <v>496</v>
      </c>
      <c r="R40" s="36">
        <f>ROUND((P40)*Q40,0)</f>
        <v>0</v>
      </c>
      <c r="S40" s="14"/>
      <c r="T40" s="26">
        <v>0</v>
      </c>
      <c r="U40" s="14">
        <f>'Investigator 1'!U46</f>
        <v>496</v>
      </c>
      <c r="V40" s="36">
        <f>ROUND((T40)*U40,0)</f>
        <v>0</v>
      </c>
      <c r="W40" s="14"/>
      <c r="X40" s="75">
        <f t="shared" si="11"/>
        <v>0</v>
      </c>
    </row>
    <row r="41" spans="1:35" x14ac:dyDescent="0.2">
      <c r="A41" s="18" t="s">
        <v>39</v>
      </c>
      <c r="B41" s="18"/>
      <c r="C41" s="18"/>
      <c r="D41" s="19"/>
      <c r="E41" s="27"/>
      <c r="F41" s="65">
        <f>SUM(F35:F40)</f>
        <v>0</v>
      </c>
      <c r="G41" s="18"/>
      <c r="H41" s="19"/>
      <c r="I41" s="27"/>
      <c r="J41" s="65">
        <f>SUM(J35:J40)</f>
        <v>0</v>
      </c>
      <c r="K41" s="18"/>
      <c r="L41" s="19"/>
      <c r="M41" s="27"/>
      <c r="N41" s="65">
        <f>SUM(N35:N40)</f>
        <v>0</v>
      </c>
      <c r="O41" s="18"/>
      <c r="P41" s="19"/>
      <c r="Q41" s="27"/>
      <c r="R41" s="65">
        <f>SUM(R35:R40)</f>
        <v>0</v>
      </c>
      <c r="S41" s="19"/>
      <c r="T41" s="19"/>
      <c r="U41" s="27"/>
      <c r="V41" s="65">
        <f>SUM(V35:V40)</f>
        <v>0</v>
      </c>
      <c r="W41" s="19"/>
      <c r="X41" s="65">
        <f>SUM(X35:X40)</f>
        <v>0</v>
      </c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x14ac:dyDescent="0.2">
      <c r="A42" s="18" t="s">
        <v>40</v>
      </c>
      <c r="B42" s="18"/>
      <c r="C42" s="18"/>
      <c r="D42" s="19"/>
      <c r="E42" s="18"/>
      <c r="F42" s="65">
        <f>+F41+F33</f>
        <v>0</v>
      </c>
      <c r="G42" s="18"/>
      <c r="H42" s="19"/>
      <c r="I42" s="18"/>
      <c r="J42" s="65">
        <f>+J41+J33</f>
        <v>0</v>
      </c>
      <c r="K42" s="18"/>
      <c r="L42" s="19"/>
      <c r="M42" s="18"/>
      <c r="N42" s="65">
        <f>+N41+N33</f>
        <v>0</v>
      </c>
      <c r="O42" s="18"/>
      <c r="P42" s="19"/>
      <c r="Q42" s="18"/>
      <c r="R42" s="65">
        <f>+R41+R33</f>
        <v>0</v>
      </c>
      <c r="S42" s="19"/>
      <c r="T42" s="19"/>
      <c r="U42" s="18"/>
      <c r="V42" s="65">
        <f>+V41+V33</f>
        <v>0</v>
      </c>
      <c r="W42" s="19"/>
      <c r="X42" s="65">
        <f>+X41+X33</f>
        <v>0</v>
      </c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s="18" customFormat="1" x14ac:dyDescent="0.2">
      <c r="A43" s="84" t="s">
        <v>81</v>
      </c>
      <c r="F43" s="66"/>
      <c r="J43" s="66"/>
      <c r="N43" s="66"/>
      <c r="R43" s="66"/>
      <c r="S43" s="19"/>
      <c r="V43" s="66"/>
      <c r="W43" s="19"/>
      <c r="X43" s="19"/>
    </row>
    <row r="44" spans="1:35" x14ac:dyDescent="0.2">
      <c r="A44" s="10" t="s">
        <v>67</v>
      </c>
      <c r="B44" s="10"/>
      <c r="C44" s="10"/>
      <c r="D44" s="10"/>
      <c r="E44" s="10"/>
      <c r="F44" s="67">
        <v>0</v>
      </c>
      <c r="H44" s="10"/>
      <c r="I44" s="10"/>
      <c r="J44" s="67">
        <v>0</v>
      </c>
      <c r="L44" s="10"/>
      <c r="M44" s="10"/>
      <c r="N44" s="67">
        <v>0</v>
      </c>
      <c r="P44" s="10"/>
      <c r="Q44" s="10"/>
      <c r="R44" s="67">
        <v>0</v>
      </c>
      <c r="S44" s="14"/>
      <c r="T44" s="10"/>
      <c r="U44" s="10"/>
      <c r="V44" s="67">
        <v>0</v>
      </c>
      <c r="W44" s="14"/>
      <c r="X44" s="75">
        <f t="shared" ref="X44:X50" si="12">ROUND(+N44+J44+F44+R44+V44,0)</f>
        <v>0</v>
      </c>
    </row>
    <row r="45" spans="1:35" x14ac:dyDescent="0.2">
      <c r="A45" s="10" t="s">
        <v>70</v>
      </c>
      <c r="B45" s="10"/>
      <c r="C45" s="10"/>
      <c r="D45" s="10"/>
      <c r="E45" s="10"/>
      <c r="F45" s="67">
        <v>0</v>
      </c>
      <c r="H45" s="10"/>
      <c r="I45" s="10"/>
      <c r="J45" s="67">
        <v>0</v>
      </c>
      <c r="L45" s="10"/>
      <c r="M45" s="10"/>
      <c r="N45" s="67">
        <v>0</v>
      </c>
      <c r="P45" s="10"/>
      <c r="Q45" s="10"/>
      <c r="R45" s="67">
        <v>0</v>
      </c>
      <c r="S45" s="14"/>
      <c r="T45" s="10"/>
      <c r="U45" s="10"/>
      <c r="V45" s="67">
        <v>0</v>
      </c>
      <c r="W45" s="14"/>
      <c r="X45" s="75">
        <f t="shared" si="12"/>
        <v>0</v>
      </c>
    </row>
    <row r="46" spans="1:35" x14ac:dyDescent="0.2">
      <c r="A46" s="10" t="s">
        <v>66</v>
      </c>
      <c r="B46" s="10"/>
      <c r="C46" s="10"/>
      <c r="D46" s="10"/>
      <c r="E46" s="10"/>
      <c r="F46" s="67">
        <v>0</v>
      </c>
      <c r="H46" s="10"/>
      <c r="I46" s="10"/>
      <c r="J46" s="67">
        <v>0</v>
      </c>
      <c r="L46" s="10"/>
      <c r="M46" s="10"/>
      <c r="N46" s="67">
        <v>0</v>
      </c>
      <c r="P46" s="10"/>
      <c r="Q46" s="10"/>
      <c r="R46" s="67">
        <v>0</v>
      </c>
      <c r="S46" s="14"/>
      <c r="T46" s="10"/>
      <c r="U46" s="10"/>
      <c r="V46" s="67">
        <v>0</v>
      </c>
      <c r="W46" s="14"/>
      <c r="X46" s="75">
        <f t="shared" si="12"/>
        <v>0</v>
      </c>
    </row>
    <row r="47" spans="1:35" x14ac:dyDescent="0.2">
      <c r="A47" s="10" t="s">
        <v>65</v>
      </c>
      <c r="B47" s="10"/>
      <c r="C47" s="10"/>
      <c r="D47" s="10"/>
      <c r="E47" s="10"/>
      <c r="F47" s="67">
        <v>0</v>
      </c>
      <c r="H47" s="10"/>
      <c r="I47" s="10"/>
      <c r="J47" s="67">
        <v>0</v>
      </c>
      <c r="L47" s="10"/>
      <c r="M47" s="10"/>
      <c r="N47" s="67">
        <v>0</v>
      </c>
      <c r="P47" s="10"/>
      <c r="Q47" s="10"/>
      <c r="R47" s="67">
        <v>0</v>
      </c>
      <c r="S47" s="14"/>
      <c r="T47" s="10"/>
      <c r="U47" s="10"/>
      <c r="V47" s="67">
        <v>0</v>
      </c>
      <c r="W47" s="14"/>
      <c r="X47" s="75">
        <f t="shared" si="12"/>
        <v>0</v>
      </c>
    </row>
    <row r="48" spans="1:35" x14ac:dyDescent="0.2">
      <c r="A48" s="18" t="s">
        <v>41</v>
      </c>
      <c r="B48" s="18"/>
      <c r="C48" s="18"/>
      <c r="D48" s="18"/>
      <c r="E48" s="18"/>
      <c r="F48" s="65">
        <f>SUM(F43:F47)</f>
        <v>0</v>
      </c>
      <c r="G48" s="18"/>
      <c r="H48" s="18"/>
      <c r="I48" s="18"/>
      <c r="J48" s="65">
        <f>SUM(J43:J47)</f>
        <v>0</v>
      </c>
      <c r="K48" s="18"/>
      <c r="L48" s="18"/>
      <c r="M48" s="18"/>
      <c r="N48" s="65">
        <f>SUM(N43:N47)</f>
        <v>0</v>
      </c>
      <c r="O48" s="18"/>
      <c r="P48" s="18"/>
      <c r="Q48" s="18"/>
      <c r="R48" s="65">
        <f>SUM(R43:R47)</f>
        <v>0</v>
      </c>
      <c r="S48" s="19"/>
      <c r="T48" s="18"/>
      <c r="U48" s="18"/>
      <c r="V48" s="65">
        <f>SUM(V43:V47)</f>
        <v>0</v>
      </c>
      <c r="W48" s="19"/>
      <c r="X48" s="65">
        <f>SUM(X43:X47)</f>
        <v>0</v>
      </c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:35" x14ac:dyDescent="0.2">
      <c r="A49" s="84" t="s">
        <v>42</v>
      </c>
      <c r="B49" s="10" t="s">
        <v>63</v>
      </c>
      <c r="C49" s="10"/>
      <c r="D49" s="10"/>
      <c r="E49" s="10"/>
      <c r="F49" s="67">
        <v>0</v>
      </c>
      <c r="H49" s="10"/>
      <c r="I49" s="10"/>
      <c r="J49" s="36">
        <f>ROUND(F49*$Z$3,0)</f>
        <v>0</v>
      </c>
      <c r="L49" s="10"/>
      <c r="M49" s="10"/>
      <c r="N49" s="36">
        <f>ROUND(J49*$Z$3,0)</f>
        <v>0</v>
      </c>
      <c r="P49" s="10"/>
      <c r="Q49" s="10"/>
      <c r="R49" s="36">
        <f>ROUND(N49*$Z$3,0)</f>
        <v>0</v>
      </c>
      <c r="S49" s="14"/>
      <c r="T49" s="10"/>
      <c r="U49" s="10"/>
      <c r="V49" s="36">
        <f>ROUND(R49*$Z$3,0)</f>
        <v>0</v>
      </c>
      <c r="W49" s="14"/>
      <c r="X49" s="75">
        <f t="shared" si="12"/>
        <v>0</v>
      </c>
    </row>
    <row r="50" spans="1:35" x14ac:dyDescent="0.2">
      <c r="A50" s="10"/>
      <c r="B50" s="10" t="s">
        <v>43</v>
      </c>
      <c r="C50" s="10"/>
      <c r="D50" s="10"/>
      <c r="E50" s="10"/>
      <c r="F50" s="67">
        <v>0</v>
      </c>
      <c r="H50" s="10"/>
      <c r="I50" s="10"/>
      <c r="J50" s="36">
        <f>ROUND(F50*$Z$3,0)</f>
        <v>0</v>
      </c>
      <c r="L50" s="10"/>
      <c r="M50" s="10"/>
      <c r="N50" s="36">
        <f>ROUND(J50*$Z$3,0)</f>
        <v>0</v>
      </c>
      <c r="P50" s="10"/>
      <c r="Q50" s="10"/>
      <c r="R50" s="36">
        <f>ROUND(N50*$Z$3,0)</f>
        <v>0</v>
      </c>
      <c r="S50" s="14"/>
      <c r="T50" s="10"/>
      <c r="U50" s="10"/>
      <c r="V50" s="36">
        <f>ROUND(R50*$Z$3,0)</f>
        <v>0</v>
      </c>
      <c r="W50" s="14"/>
      <c r="X50" s="75">
        <f t="shared" si="12"/>
        <v>0</v>
      </c>
    </row>
    <row r="51" spans="1:35" x14ac:dyDescent="0.2">
      <c r="A51" s="85" t="s">
        <v>151</v>
      </c>
      <c r="B51" s="29"/>
      <c r="C51" s="29"/>
      <c r="D51" s="29"/>
      <c r="E51" s="29"/>
      <c r="F51" s="68"/>
      <c r="G51" s="31"/>
      <c r="H51" s="29"/>
      <c r="I51" s="29"/>
      <c r="J51" s="68"/>
      <c r="K51" s="31"/>
      <c r="L51" s="29"/>
      <c r="M51" s="29"/>
      <c r="N51" s="68"/>
      <c r="O51" s="31"/>
      <c r="P51" s="29"/>
      <c r="Q51" s="29"/>
      <c r="R51" s="68"/>
      <c r="S51" s="30"/>
      <c r="T51" s="29"/>
      <c r="U51" s="29"/>
      <c r="V51" s="68"/>
      <c r="W51" s="30"/>
      <c r="X51" s="31"/>
    </row>
    <row r="52" spans="1:35" x14ac:dyDescent="0.2">
      <c r="A52" s="29" t="s">
        <v>44</v>
      </c>
      <c r="B52" s="29"/>
      <c r="C52" s="29"/>
      <c r="D52" s="29"/>
      <c r="E52" s="29"/>
      <c r="F52" s="68">
        <v>0</v>
      </c>
      <c r="G52" s="31"/>
      <c r="H52" s="29"/>
      <c r="I52" s="29"/>
      <c r="J52" s="68">
        <v>0</v>
      </c>
      <c r="K52" s="31"/>
      <c r="L52" s="29"/>
      <c r="M52" s="29"/>
      <c r="N52" s="68">
        <v>0</v>
      </c>
      <c r="O52" s="31"/>
      <c r="P52" s="29"/>
      <c r="Q52" s="29"/>
      <c r="R52" s="68">
        <v>0</v>
      </c>
      <c r="S52" s="30"/>
      <c r="T52" s="29"/>
      <c r="U52" s="29"/>
      <c r="V52" s="68">
        <v>0</v>
      </c>
      <c r="W52" s="30"/>
      <c r="X52" s="76">
        <f>ROUND(+N52+J52+F52+R52+V52,0)</f>
        <v>0</v>
      </c>
    </row>
    <row r="53" spans="1:35" x14ac:dyDescent="0.2">
      <c r="A53" s="29" t="s">
        <v>45</v>
      </c>
      <c r="B53" s="29"/>
      <c r="C53" s="29"/>
      <c r="D53" s="29"/>
      <c r="E53" s="29"/>
      <c r="F53" s="68">
        <v>0</v>
      </c>
      <c r="G53" s="31"/>
      <c r="H53" s="29"/>
      <c r="I53" s="29"/>
      <c r="J53" s="68">
        <v>0</v>
      </c>
      <c r="K53" s="31"/>
      <c r="L53" s="29"/>
      <c r="M53" s="29"/>
      <c r="N53" s="68">
        <v>0</v>
      </c>
      <c r="O53" s="31"/>
      <c r="P53" s="29"/>
      <c r="Q53" s="29"/>
      <c r="R53" s="68">
        <v>0</v>
      </c>
      <c r="S53" s="30"/>
      <c r="T53" s="29"/>
      <c r="U53" s="29"/>
      <c r="V53" s="68">
        <v>0</v>
      </c>
      <c r="W53" s="30"/>
      <c r="X53" s="76">
        <f>ROUND(+N53+J53+F53+R53+V53,0)</f>
        <v>0</v>
      </c>
    </row>
    <row r="54" spans="1:35" x14ac:dyDescent="0.2">
      <c r="A54" s="29" t="s">
        <v>46</v>
      </c>
      <c r="B54" s="29"/>
      <c r="C54" s="29"/>
      <c r="D54" s="29"/>
      <c r="E54" s="30"/>
      <c r="F54" s="68">
        <v>0</v>
      </c>
      <c r="G54" s="31"/>
      <c r="H54" s="29"/>
      <c r="I54" s="30"/>
      <c r="J54" s="68">
        <v>0</v>
      </c>
      <c r="K54" s="31"/>
      <c r="L54" s="29"/>
      <c r="M54" s="30"/>
      <c r="N54" s="68">
        <v>0</v>
      </c>
      <c r="O54" s="31"/>
      <c r="P54" s="29"/>
      <c r="Q54" s="30"/>
      <c r="R54" s="68">
        <v>0</v>
      </c>
      <c r="S54" s="30"/>
      <c r="T54" s="29"/>
      <c r="U54" s="30"/>
      <c r="V54" s="68">
        <v>0</v>
      </c>
      <c r="W54" s="30"/>
      <c r="X54" s="76">
        <f>ROUND(+N54+J54+F54+R54+V54,0)</f>
        <v>0</v>
      </c>
    </row>
    <row r="55" spans="1:35" x14ac:dyDescent="0.2">
      <c r="A55" s="29" t="s">
        <v>47</v>
      </c>
      <c r="B55" s="29"/>
      <c r="C55" s="29"/>
      <c r="D55" s="29"/>
      <c r="E55" s="30"/>
      <c r="F55" s="68">
        <v>0</v>
      </c>
      <c r="G55" s="31"/>
      <c r="H55" s="29"/>
      <c r="I55" s="30"/>
      <c r="J55" s="68">
        <v>0</v>
      </c>
      <c r="K55" s="31"/>
      <c r="L55" s="29"/>
      <c r="M55" s="30"/>
      <c r="N55" s="68">
        <v>0</v>
      </c>
      <c r="O55" s="31"/>
      <c r="P55" s="29"/>
      <c r="Q55" s="30"/>
      <c r="R55" s="68">
        <v>0</v>
      </c>
      <c r="S55" s="30"/>
      <c r="T55" s="29"/>
      <c r="U55" s="30"/>
      <c r="V55" s="68">
        <v>0</v>
      </c>
      <c r="W55" s="30"/>
      <c r="X55" s="76">
        <f>ROUND(+N55+J55+F55+R55+V55,0)</f>
        <v>0</v>
      </c>
    </row>
    <row r="56" spans="1:35" x14ac:dyDescent="0.2">
      <c r="A56" s="28" t="s">
        <v>48</v>
      </c>
      <c r="B56" s="28"/>
      <c r="C56" s="28"/>
      <c r="D56" s="28"/>
      <c r="E56" s="32"/>
      <c r="F56" s="69">
        <f>SUM(F52:F55)</f>
        <v>0</v>
      </c>
      <c r="G56" s="28"/>
      <c r="H56" s="28"/>
      <c r="I56" s="32"/>
      <c r="J56" s="69">
        <f>SUM(J52:J55)</f>
        <v>0</v>
      </c>
      <c r="K56" s="28"/>
      <c r="L56" s="28"/>
      <c r="M56" s="32"/>
      <c r="N56" s="69">
        <f>SUM(N52:N55)</f>
        <v>0</v>
      </c>
      <c r="O56" s="28"/>
      <c r="P56" s="28"/>
      <c r="Q56" s="32"/>
      <c r="R56" s="69">
        <f>SUM(R52:R55)</f>
        <v>0</v>
      </c>
      <c r="S56" s="32"/>
      <c r="T56" s="28"/>
      <c r="U56" s="32"/>
      <c r="V56" s="69">
        <f>SUM(V52:V55)</f>
        <v>0</v>
      </c>
      <c r="W56" s="32"/>
      <c r="X56" s="69">
        <f>SUM(X52:X55)</f>
        <v>0</v>
      </c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</row>
    <row r="57" spans="1:35" x14ac:dyDescent="0.2">
      <c r="A57" s="84" t="s">
        <v>49</v>
      </c>
      <c r="B57" s="10"/>
      <c r="C57" s="10"/>
      <c r="D57" s="10"/>
      <c r="E57" s="10"/>
      <c r="F57" s="36"/>
      <c r="H57" s="10"/>
      <c r="I57" s="10"/>
      <c r="J57" s="36"/>
      <c r="L57" s="10"/>
      <c r="M57" s="10"/>
      <c r="N57" s="36"/>
      <c r="P57" s="10"/>
      <c r="Q57" s="10"/>
      <c r="R57" s="36"/>
      <c r="S57" s="14"/>
      <c r="T57" s="10"/>
      <c r="U57" s="10"/>
      <c r="V57" s="36"/>
      <c r="W57" s="14"/>
    </row>
    <row r="58" spans="1:35" x14ac:dyDescent="0.2">
      <c r="A58" s="10" t="s">
        <v>64</v>
      </c>
      <c r="B58" s="10"/>
      <c r="C58" s="10"/>
      <c r="D58" s="10"/>
      <c r="E58" s="10"/>
      <c r="F58" s="67">
        <v>0</v>
      </c>
      <c r="H58" s="10"/>
      <c r="I58" s="10"/>
      <c r="J58" s="36">
        <f t="shared" ref="J58:J64" si="13">ROUND(F58*$Z$3,0)</f>
        <v>0</v>
      </c>
      <c r="K58" s="17"/>
      <c r="L58" s="10"/>
      <c r="M58" s="10"/>
      <c r="N58" s="36">
        <f t="shared" ref="N58:N64" si="14">ROUND(J58*$Z$3,0)</f>
        <v>0</v>
      </c>
      <c r="O58" s="17"/>
      <c r="P58" s="10"/>
      <c r="Q58" s="10"/>
      <c r="R58" s="36">
        <f t="shared" ref="R58:R64" si="15">ROUND(N58*$Z$3,0)</f>
        <v>0</v>
      </c>
      <c r="S58" s="14"/>
      <c r="T58" s="10"/>
      <c r="U58" s="10"/>
      <c r="V58" s="36">
        <f t="shared" ref="V58:V64" si="16">ROUND(R58*$Z$3,0)</f>
        <v>0</v>
      </c>
      <c r="W58" s="14"/>
      <c r="X58" s="75">
        <f t="shared" ref="X58:X65" si="17">ROUND(+N58+J58+F58+R58+V58,0)</f>
        <v>0</v>
      </c>
    </row>
    <row r="59" spans="1:35" x14ac:dyDescent="0.2">
      <c r="A59" s="10" t="s">
        <v>68</v>
      </c>
      <c r="B59" s="10"/>
      <c r="C59" s="10"/>
      <c r="D59" s="10"/>
      <c r="E59" s="10"/>
      <c r="F59" s="67">
        <v>0</v>
      </c>
      <c r="H59" s="10"/>
      <c r="I59" s="10"/>
      <c r="J59" s="36">
        <f t="shared" si="13"/>
        <v>0</v>
      </c>
      <c r="K59" s="17"/>
      <c r="L59" s="10"/>
      <c r="M59" s="10"/>
      <c r="N59" s="36">
        <f t="shared" si="14"/>
        <v>0</v>
      </c>
      <c r="O59" s="17"/>
      <c r="P59" s="10"/>
      <c r="Q59" s="10"/>
      <c r="R59" s="36">
        <f t="shared" si="15"/>
        <v>0</v>
      </c>
      <c r="S59" s="14"/>
      <c r="T59" s="10"/>
      <c r="U59" s="10"/>
      <c r="V59" s="36">
        <f t="shared" si="16"/>
        <v>0</v>
      </c>
      <c r="W59" s="14"/>
      <c r="X59" s="75">
        <f t="shared" si="17"/>
        <v>0</v>
      </c>
    </row>
    <row r="60" spans="1:35" x14ac:dyDescent="0.2">
      <c r="A60" s="10" t="s">
        <v>80</v>
      </c>
      <c r="B60" s="10"/>
      <c r="C60" s="10"/>
      <c r="D60" s="10"/>
      <c r="E60" s="10"/>
      <c r="F60" s="67">
        <v>0</v>
      </c>
      <c r="H60" s="10"/>
      <c r="I60" s="10"/>
      <c r="J60" s="36">
        <f t="shared" si="13"/>
        <v>0</v>
      </c>
      <c r="K60" s="17"/>
      <c r="L60" s="10"/>
      <c r="M60" s="10"/>
      <c r="N60" s="36">
        <f t="shared" si="14"/>
        <v>0</v>
      </c>
      <c r="O60" s="17"/>
      <c r="P60" s="10"/>
      <c r="Q60" s="10"/>
      <c r="R60" s="36">
        <f t="shared" si="15"/>
        <v>0</v>
      </c>
      <c r="S60" s="14"/>
      <c r="T60" s="10"/>
      <c r="U60" s="10"/>
      <c r="V60" s="36">
        <f t="shared" si="16"/>
        <v>0</v>
      </c>
      <c r="W60" s="14"/>
      <c r="X60" s="75">
        <f t="shared" si="17"/>
        <v>0</v>
      </c>
    </row>
    <row r="61" spans="1:35" x14ac:dyDescent="0.2">
      <c r="A61" s="10" t="s">
        <v>69</v>
      </c>
      <c r="B61" s="10"/>
      <c r="C61" s="10"/>
      <c r="D61" s="10"/>
      <c r="E61" s="10"/>
      <c r="F61" s="67">
        <v>0</v>
      </c>
      <c r="H61" s="10"/>
      <c r="I61" s="10"/>
      <c r="J61" s="36">
        <f t="shared" si="13"/>
        <v>0</v>
      </c>
      <c r="K61" s="17"/>
      <c r="L61" s="10"/>
      <c r="M61" s="10"/>
      <c r="N61" s="36">
        <f t="shared" si="14"/>
        <v>0</v>
      </c>
      <c r="O61" s="17"/>
      <c r="P61" s="10"/>
      <c r="Q61" s="10"/>
      <c r="R61" s="36">
        <f t="shared" si="15"/>
        <v>0</v>
      </c>
      <c r="S61" s="14"/>
      <c r="T61" s="10"/>
      <c r="U61" s="10"/>
      <c r="V61" s="36">
        <f t="shared" si="16"/>
        <v>0</v>
      </c>
      <c r="W61" s="14"/>
      <c r="X61" s="75">
        <f t="shared" si="17"/>
        <v>0</v>
      </c>
    </row>
    <row r="62" spans="1:35" x14ac:dyDescent="0.2">
      <c r="A62" s="10" t="s">
        <v>50</v>
      </c>
      <c r="B62" s="10"/>
      <c r="C62" s="10"/>
      <c r="D62" s="10"/>
      <c r="E62" s="10"/>
      <c r="F62" s="67">
        <v>0</v>
      </c>
      <c r="H62" s="10"/>
      <c r="I62" s="10"/>
      <c r="J62" s="36">
        <f t="shared" si="13"/>
        <v>0</v>
      </c>
      <c r="K62" s="3"/>
      <c r="L62" s="10"/>
      <c r="M62" s="10"/>
      <c r="N62" s="36">
        <f t="shared" si="14"/>
        <v>0</v>
      </c>
      <c r="O62" s="3"/>
      <c r="P62" s="10"/>
      <c r="Q62" s="10"/>
      <c r="R62" s="36">
        <f t="shared" si="15"/>
        <v>0</v>
      </c>
      <c r="S62" s="14"/>
      <c r="T62" s="10"/>
      <c r="U62" s="10"/>
      <c r="V62" s="36">
        <f t="shared" si="16"/>
        <v>0</v>
      </c>
      <c r="W62" s="14"/>
      <c r="X62" s="75">
        <f t="shared" si="17"/>
        <v>0</v>
      </c>
    </row>
    <row r="63" spans="1:35" x14ac:dyDescent="0.2">
      <c r="A63" s="10" t="s">
        <v>148</v>
      </c>
      <c r="B63" s="10"/>
      <c r="C63" s="10"/>
      <c r="D63" s="10"/>
      <c r="E63" s="10"/>
      <c r="F63" s="67">
        <v>0</v>
      </c>
      <c r="H63" s="10"/>
      <c r="I63" s="10"/>
      <c r="J63" s="36">
        <f t="shared" si="13"/>
        <v>0</v>
      </c>
      <c r="K63" s="3"/>
      <c r="L63" s="10"/>
      <c r="M63" s="10"/>
      <c r="N63" s="36">
        <f t="shared" si="14"/>
        <v>0</v>
      </c>
      <c r="O63" s="3"/>
      <c r="P63" s="10"/>
      <c r="Q63" s="10"/>
      <c r="R63" s="36">
        <f t="shared" si="15"/>
        <v>0</v>
      </c>
      <c r="S63" s="14"/>
      <c r="T63" s="10"/>
      <c r="U63" s="10"/>
      <c r="V63" s="36">
        <f t="shared" si="16"/>
        <v>0</v>
      </c>
      <c r="W63" s="14"/>
      <c r="X63" s="75">
        <f t="shared" si="17"/>
        <v>0</v>
      </c>
    </row>
    <row r="64" spans="1:35" x14ac:dyDescent="0.2">
      <c r="A64" s="10" t="s">
        <v>51</v>
      </c>
      <c r="B64" s="10"/>
      <c r="C64" s="10"/>
      <c r="D64" s="10"/>
      <c r="E64" s="10"/>
      <c r="F64" s="67">
        <v>0</v>
      </c>
      <c r="H64" s="10"/>
      <c r="I64" s="10"/>
      <c r="J64" s="36">
        <f t="shared" si="13"/>
        <v>0</v>
      </c>
      <c r="L64" s="10"/>
      <c r="M64" s="10"/>
      <c r="N64" s="36">
        <f t="shared" si="14"/>
        <v>0</v>
      </c>
      <c r="P64" s="10"/>
      <c r="Q64" s="10"/>
      <c r="R64" s="36">
        <f t="shared" si="15"/>
        <v>0</v>
      </c>
      <c r="S64" s="14"/>
      <c r="T64" s="10"/>
      <c r="U64" s="10"/>
      <c r="V64" s="36">
        <f t="shared" si="16"/>
        <v>0</v>
      </c>
      <c r="W64" s="14"/>
      <c r="X64" s="75">
        <f t="shared" si="17"/>
        <v>0</v>
      </c>
    </row>
    <row r="65" spans="1:35" x14ac:dyDescent="0.2">
      <c r="A65" s="2" t="s">
        <v>52</v>
      </c>
      <c r="F65" s="67">
        <v>0</v>
      </c>
      <c r="J65" s="67">
        <v>0</v>
      </c>
      <c r="N65" s="67">
        <v>0</v>
      </c>
      <c r="R65" s="67">
        <v>0</v>
      </c>
      <c r="S65" s="14"/>
      <c r="V65" s="67">
        <v>0</v>
      </c>
      <c r="W65" s="14"/>
      <c r="X65" s="75">
        <f t="shared" si="17"/>
        <v>0</v>
      </c>
    </row>
    <row r="66" spans="1:35" x14ac:dyDescent="0.2">
      <c r="A66" s="2" t="s">
        <v>53</v>
      </c>
      <c r="F66" s="67">
        <v>0</v>
      </c>
      <c r="J66" s="67">
        <v>0</v>
      </c>
      <c r="N66" s="67">
        <v>0</v>
      </c>
      <c r="R66" s="67">
        <v>0</v>
      </c>
      <c r="S66" s="14"/>
      <c r="V66" s="67">
        <v>0</v>
      </c>
      <c r="W66" s="14"/>
      <c r="X66" s="75">
        <f>ROUND(+N66+J66+F66+R66+V66,0)</f>
        <v>0</v>
      </c>
    </row>
    <row r="67" spans="1:35" x14ac:dyDescent="0.2">
      <c r="A67" s="18" t="s">
        <v>54</v>
      </c>
      <c r="B67" s="18"/>
      <c r="C67" s="18"/>
      <c r="D67" s="18"/>
      <c r="E67" s="18"/>
      <c r="F67" s="65">
        <f>SUM(F58:F66)</f>
        <v>0</v>
      </c>
      <c r="G67" s="18"/>
      <c r="H67" s="18"/>
      <c r="I67" s="18"/>
      <c r="J67" s="65">
        <f>SUM(J58:J66)</f>
        <v>0</v>
      </c>
      <c r="K67" s="18"/>
      <c r="L67" s="18"/>
      <c r="M67" s="18"/>
      <c r="N67" s="65">
        <f>SUM(N58:N66)</f>
        <v>0</v>
      </c>
      <c r="O67" s="18"/>
      <c r="P67" s="18"/>
      <c r="Q67" s="18"/>
      <c r="R67" s="65">
        <f>SUM(R58:R66)</f>
        <v>0</v>
      </c>
      <c r="S67" s="19"/>
      <c r="T67" s="18"/>
      <c r="U67" s="18"/>
      <c r="V67" s="65">
        <f>SUM(V58:V66)</f>
        <v>0</v>
      </c>
      <c r="W67" s="19"/>
      <c r="X67" s="65">
        <f>SUM(X58:X66)</f>
        <v>0</v>
      </c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1:35" x14ac:dyDescent="0.2">
      <c r="A68" s="18" t="s">
        <v>128</v>
      </c>
      <c r="B68" s="33"/>
      <c r="C68" s="18"/>
      <c r="D68" s="18"/>
      <c r="E68" s="18"/>
      <c r="F68" s="65">
        <f>ROUND(F67-F65-F66+F42+F49+F50-F32,0)</f>
        <v>0</v>
      </c>
      <c r="G68" s="19"/>
      <c r="H68" s="18"/>
      <c r="I68" s="18"/>
      <c r="J68" s="65">
        <f>ROUND(J67-J65-J66+J42+J49+J50-J32,0)</f>
        <v>0</v>
      </c>
      <c r="K68" s="18"/>
      <c r="L68" s="18"/>
      <c r="M68" s="18"/>
      <c r="N68" s="65">
        <f>ROUND(N67-N65-N66+N42+N49+N50-N32,0)</f>
        <v>0</v>
      </c>
      <c r="O68" s="18"/>
      <c r="P68" s="18"/>
      <c r="Q68" s="18"/>
      <c r="R68" s="65">
        <f>ROUND(R67-R65-R66+R42+R49+R50-R32,0)</f>
        <v>0</v>
      </c>
      <c r="S68" s="19"/>
      <c r="T68" s="18"/>
      <c r="U68" s="18"/>
      <c r="V68" s="65">
        <f>ROUND(V67-V65-V66+V42+V49+V50-V32,0)</f>
        <v>0</v>
      </c>
      <c r="W68" s="19"/>
      <c r="X68" s="65">
        <f>ROUND(+N68+J68+F68+R68+V68,0)</f>
        <v>0</v>
      </c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</row>
    <row r="69" spans="1:35" x14ac:dyDescent="0.2">
      <c r="A69" s="84" t="s">
        <v>55</v>
      </c>
      <c r="B69" s="18"/>
      <c r="C69" s="18"/>
      <c r="D69" s="18"/>
      <c r="E69" s="18"/>
      <c r="F69" s="65">
        <f>F67+F56+F50+F49+F48+F42</f>
        <v>0</v>
      </c>
      <c r="G69" s="18"/>
      <c r="H69" s="18"/>
      <c r="I69" s="18"/>
      <c r="J69" s="65">
        <f>J67+J56+J50+J49+J48+J42</f>
        <v>0</v>
      </c>
      <c r="K69" s="18"/>
      <c r="L69" s="18"/>
      <c r="M69" s="18"/>
      <c r="N69" s="65">
        <f>N67+N56+N50+N49+N48+N42</f>
        <v>0</v>
      </c>
      <c r="O69" s="18"/>
      <c r="P69" s="18"/>
      <c r="Q69" s="18"/>
      <c r="R69" s="65">
        <f>R67+R56+R50+R49+R48+R42</f>
        <v>0</v>
      </c>
      <c r="S69" s="19"/>
      <c r="T69" s="18"/>
      <c r="U69" s="18"/>
      <c r="V69" s="65">
        <f>V67+V56+V50+V49+V48+V42</f>
        <v>0</v>
      </c>
      <c r="W69" s="19"/>
      <c r="X69" s="65">
        <f>X67+X56+X50+X49+X48+X42</f>
        <v>0</v>
      </c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5" x14ac:dyDescent="0.2">
      <c r="A70" s="83" t="s">
        <v>56</v>
      </c>
      <c r="B70" s="10"/>
      <c r="C70" s="10"/>
      <c r="D70" s="10"/>
      <c r="E70" s="10"/>
      <c r="F70" s="36"/>
      <c r="H70" s="10"/>
      <c r="I70" s="10"/>
      <c r="J70" s="36"/>
      <c r="L70" s="10"/>
      <c r="M70" s="10"/>
      <c r="N70" s="36"/>
      <c r="P70" s="10"/>
      <c r="Q70" s="10"/>
      <c r="R70" s="36"/>
      <c r="S70" s="14"/>
      <c r="T70" s="10"/>
      <c r="U70" s="10"/>
      <c r="V70" s="36"/>
      <c r="W70" s="14"/>
    </row>
    <row r="71" spans="1:35" x14ac:dyDescent="0.2">
      <c r="A71" s="10" t="s">
        <v>57</v>
      </c>
      <c r="B71" s="34"/>
      <c r="C71" s="35"/>
      <c r="D71" s="82">
        <f>'Investigator 1'!D80</f>
        <v>0.51500000000000001</v>
      </c>
      <c r="E71" s="35" t="s">
        <v>58</v>
      </c>
      <c r="F71" s="36"/>
      <c r="H71" s="82">
        <f>'Investigator 1'!H80</f>
        <v>0.51500000000000001</v>
      </c>
      <c r="I71" s="35" t="s">
        <v>58</v>
      </c>
      <c r="J71" s="36"/>
      <c r="L71" s="82">
        <f>'Investigator 1'!L80</f>
        <v>0.51500000000000001</v>
      </c>
      <c r="M71" s="35" t="s">
        <v>58</v>
      </c>
      <c r="N71" s="36"/>
      <c r="P71" s="82">
        <f>'Investigator 1'!P80</f>
        <v>0.51500000000000001</v>
      </c>
      <c r="Q71" s="35" t="s">
        <v>58</v>
      </c>
      <c r="R71" s="36"/>
      <c r="S71" s="14"/>
      <c r="T71" s="82">
        <f>'Investigator 1'!T80</f>
        <v>0.51500000000000001</v>
      </c>
      <c r="U71" s="35" t="s">
        <v>58</v>
      </c>
      <c r="V71" s="36"/>
      <c r="W71" s="14"/>
    </row>
    <row r="72" spans="1:35" x14ac:dyDescent="0.2">
      <c r="A72" s="10" t="s">
        <v>59</v>
      </c>
      <c r="B72" s="36"/>
      <c r="C72" s="10"/>
      <c r="D72" s="36">
        <f>F68</f>
        <v>0</v>
      </c>
      <c r="E72" s="10"/>
      <c r="F72" s="36"/>
      <c r="H72" s="36">
        <f>J68</f>
        <v>0</v>
      </c>
      <c r="I72" s="10"/>
      <c r="J72" s="36"/>
      <c r="L72" s="36">
        <f>N68</f>
        <v>0</v>
      </c>
      <c r="M72" s="10"/>
      <c r="N72" s="36"/>
      <c r="P72" s="36">
        <f>R68</f>
        <v>0</v>
      </c>
      <c r="Q72" s="10"/>
      <c r="R72" s="36"/>
      <c r="S72" s="14"/>
      <c r="T72" s="36">
        <f>V68</f>
        <v>0</v>
      </c>
      <c r="U72" s="10"/>
      <c r="V72" s="36"/>
      <c r="W72" s="14"/>
    </row>
    <row r="73" spans="1:35" x14ac:dyDescent="0.2">
      <c r="A73" s="18" t="s">
        <v>60</v>
      </c>
      <c r="B73" s="18"/>
      <c r="C73" s="18"/>
      <c r="D73" s="18"/>
      <c r="E73" s="18"/>
      <c r="F73" s="65">
        <f>ROUND($D$71*F68,0)</f>
        <v>0</v>
      </c>
      <c r="G73" s="18"/>
      <c r="H73" s="18"/>
      <c r="I73" s="18"/>
      <c r="J73" s="65">
        <f>ROUND(H$71*J68,0)</f>
        <v>0</v>
      </c>
      <c r="K73" s="18"/>
      <c r="L73" s="18"/>
      <c r="M73" s="18"/>
      <c r="N73" s="65">
        <f>ROUND(L$71*N68,0)</f>
        <v>0</v>
      </c>
      <c r="O73" s="18"/>
      <c r="P73" s="18"/>
      <c r="Q73" s="18"/>
      <c r="R73" s="65">
        <f>ROUND(P$71*R68,0)</f>
        <v>0</v>
      </c>
      <c r="S73" s="19"/>
      <c r="T73" s="18"/>
      <c r="U73" s="18"/>
      <c r="V73" s="65">
        <f>ROUND(T$71*V68,0)</f>
        <v>0</v>
      </c>
      <c r="W73" s="19"/>
      <c r="X73" s="65">
        <f>ROUND(+N73+J73+F73+R73+V73,0)</f>
        <v>0</v>
      </c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</row>
    <row r="74" spans="1:35" x14ac:dyDescent="0.2">
      <c r="A74" s="83" t="s">
        <v>141</v>
      </c>
      <c r="B74" s="10"/>
      <c r="C74" s="10"/>
      <c r="D74" s="10"/>
      <c r="E74" s="10"/>
      <c r="F74" s="36">
        <f>ROUND(F69+F73,0)</f>
        <v>0</v>
      </c>
      <c r="H74" s="10"/>
      <c r="I74" s="10"/>
      <c r="J74" s="36">
        <f>ROUND(J69+J73,0)</f>
        <v>0</v>
      </c>
      <c r="L74" s="10"/>
      <c r="M74" s="10"/>
      <c r="N74" s="36">
        <f>ROUND(N69+N73,0)</f>
        <v>0</v>
      </c>
      <c r="P74" s="10"/>
      <c r="Q74" s="10"/>
      <c r="R74" s="36">
        <f>ROUND(R69+R73,0)</f>
        <v>0</v>
      </c>
      <c r="S74" s="14"/>
      <c r="T74" s="10"/>
      <c r="U74" s="10"/>
      <c r="V74" s="36">
        <f>ROUND(V69+V73,0)</f>
        <v>0</v>
      </c>
      <c r="W74" s="14"/>
      <c r="X74" s="75">
        <f>ROUND(+N74+J74+F74+R74+V74,0)</f>
        <v>0</v>
      </c>
      <c r="Y74" s="3"/>
    </row>
    <row r="75" spans="1:35" x14ac:dyDescent="0.2">
      <c r="A75" s="10" t="s">
        <v>61</v>
      </c>
      <c r="B75" s="10"/>
      <c r="C75" s="10"/>
      <c r="D75" s="10"/>
      <c r="E75" s="10"/>
      <c r="F75" s="14"/>
      <c r="H75" s="10"/>
      <c r="I75" s="10"/>
      <c r="J75" s="14"/>
      <c r="L75" s="10"/>
      <c r="M75" s="10"/>
      <c r="N75" s="14"/>
      <c r="P75" s="10"/>
      <c r="Q75" s="10"/>
      <c r="R75" s="14"/>
      <c r="S75" s="14"/>
      <c r="T75" s="10"/>
      <c r="U75" s="10"/>
      <c r="V75" s="14"/>
      <c r="W75" s="14"/>
      <c r="X75" s="17"/>
    </row>
    <row r="76" spans="1:35" x14ac:dyDescent="0.2">
      <c r="A76" s="84" t="s">
        <v>62</v>
      </c>
      <c r="B76" s="18"/>
      <c r="C76" s="18"/>
      <c r="D76" s="18"/>
      <c r="E76" s="18"/>
      <c r="F76" s="19">
        <f>ROUND(F74+F75,0)</f>
        <v>0</v>
      </c>
      <c r="G76" s="18"/>
      <c r="H76" s="18"/>
      <c r="I76" s="18"/>
      <c r="J76" s="19">
        <f>ROUND(J74+J75,0)</f>
        <v>0</v>
      </c>
      <c r="K76" s="18"/>
      <c r="L76" s="18"/>
      <c r="M76" s="18"/>
      <c r="N76" s="19">
        <f>ROUND(N74+N75,0)</f>
        <v>0</v>
      </c>
      <c r="O76" s="18"/>
      <c r="P76" s="18"/>
      <c r="Q76" s="18"/>
      <c r="R76" s="19">
        <f>ROUND(R74+R75,0)</f>
        <v>0</v>
      </c>
      <c r="S76" s="19"/>
      <c r="T76" s="18"/>
      <c r="U76" s="18"/>
      <c r="V76" s="19">
        <f>ROUND(V74+V75,0)</f>
        <v>0</v>
      </c>
      <c r="W76" s="19"/>
      <c r="X76" s="19">
        <f>X74+X75</f>
        <v>0</v>
      </c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</row>
    <row r="77" spans="1:35" x14ac:dyDescent="0.2">
      <c r="A77" s="37"/>
      <c r="B77" s="37"/>
      <c r="C77" s="37"/>
      <c r="D77" s="37"/>
      <c r="E77" s="37"/>
      <c r="F77" s="38"/>
      <c r="G77" s="37"/>
      <c r="H77" s="37"/>
      <c r="I77" s="37"/>
      <c r="J77" s="38"/>
      <c r="K77" s="37"/>
      <c r="L77" s="37"/>
      <c r="M77" s="37"/>
      <c r="N77" s="38"/>
      <c r="O77" s="37"/>
      <c r="P77" s="37"/>
      <c r="Q77" s="37"/>
      <c r="R77" s="38"/>
      <c r="S77" s="38"/>
      <c r="T77" s="37"/>
      <c r="U77" s="37"/>
      <c r="V77" s="38"/>
      <c r="W77" s="38"/>
      <c r="X77" s="38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8" spans="1:35" x14ac:dyDescent="0.2">
      <c r="A78" s="37"/>
      <c r="B78" s="37"/>
      <c r="C78" s="37"/>
      <c r="D78" s="37"/>
      <c r="E78" s="37"/>
      <c r="F78" s="38"/>
      <c r="G78" s="39"/>
      <c r="H78" s="37"/>
      <c r="I78" s="37"/>
      <c r="J78" s="38"/>
      <c r="K78" s="39"/>
      <c r="L78" s="37"/>
      <c r="M78" s="37"/>
      <c r="N78" s="38"/>
      <c r="O78" s="39"/>
      <c r="P78" s="37"/>
      <c r="Q78" s="37"/>
      <c r="R78" s="38"/>
      <c r="S78" s="38"/>
      <c r="T78" s="37"/>
      <c r="U78" s="37"/>
      <c r="V78" s="38"/>
      <c r="W78" s="38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</row>
    <row r="79" spans="1:35" x14ac:dyDescent="0.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</row>
    <row r="80" spans="1:35" x14ac:dyDescent="0.2">
      <c r="A80" s="37"/>
      <c r="B80" s="37"/>
      <c r="C80" s="37"/>
      <c r="D80" s="37"/>
      <c r="E80" s="37"/>
      <c r="F80" s="38"/>
      <c r="G80" s="37"/>
      <c r="H80" s="37"/>
      <c r="I80" s="37"/>
      <c r="J80" s="38"/>
      <c r="K80" s="37"/>
      <c r="L80" s="37"/>
      <c r="M80" s="37"/>
      <c r="N80" s="38"/>
      <c r="O80" s="37"/>
      <c r="P80" s="37"/>
      <c r="Q80" s="37"/>
      <c r="R80" s="38"/>
      <c r="S80" s="38"/>
      <c r="T80" s="37"/>
      <c r="U80" s="37"/>
      <c r="V80" s="38"/>
      <c r="W80" s="38"/>
      <c r="X80" s="38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</row>
    <row r="81" spans="1:35" x14ac:dyDescent="0.2">
      <c r="A81" s="39"/>
      <c r="B81" s="39"/>
      <c r="C81" s="39"/>
      <c r="D81" s="39"/>
      <c r="E81" s="39"/>
      <c r="F81" s="41"/>
      <c r="G81" s="39"/>
      <c r="H81" s="39"/>
      <c r="I81" s="39"/>
      <c r="J81" s="41"/>
      <c r="K81" s="39"/>
      <c r="L81" s="39"/>
      <c r="M81" s="39"/>
      <c r="N81" s="41"/>
      <c r="O81" s="39"/>
      <c r="P81" s="39"/>
      <c r="Q81" s="39"/>
      <c r="R81" s="41"/>
      <c r="S81" s="41"/>
      <c r="T81" s="39"/>
      <c r="U81" s="39"/>
      <c r="V81" s="41"/>
      <c r="W81" s="41"/>
      <c r="X81" s="41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</row>
    <row r="83" spans="1:35" x14ac:dyDescent="0.2">
      <c r="J83" s="17"/>
      <c r="N83" s="17"/>
      <c r="R83" s="17"/>
      <c r="S83" s="17"/>
      <c r="V83" s="17"/>
      <c r="W83" s="17"/>
      <c r="X83" s="17"/>
    </row>
    <row r="84" spans="1:35" x14ac:dyDescent="0.2">
      <c r="X84" s="17"/>
    </row>
    <row r="85" spans="1:35" x14ac:dyDescent="0.2">
      <c r="D85" s="80" t="s">
        <v>125</v>
      </c>
      <c r="W85" s="80" t="s">
        <v>125</v>
      </c>
      <c r="X85" s="17"/>
    </row>
    <row r="86" spans="1:35" x14ac:dyDescent="0.2">
      <c r="D86" s="56" t="s">
        <v>82</v>
      </c>
      <c r="E86" s="56">
        <v>2000</v>
      </c>
      <c r="F86" s="57">
        <f>F10+F12+F14+F16</f>
        <v>0</v>
      </c>
      <c r="W86" s="56">
        <v>2000</v>
      </c>
      <c r="X86" s="57">
        <f>X10+X12+X14+X16</f>
        <v>0</v>
      </c>
    </row>
    <row r="87" spans="1:35" x14ac:dyDescent="0.2">
      <c r="D87" s="56" t="s">
        <v>135</v>
      </c>
      <c r="E87" s="56">
        <v>2002</v>
      </c>
      <c r="F87" s="57">
        <f>F11+F13+F15+F17</f>
        <v>0</v>
      </c>
      <c r="W87" s="56">
        <v>2002</v>
      </c>
      <c r="X87" s="57">
        <f>X11+X13+X15+X17</f>
        <v>0</v>
      </c>
    </row>
    <row r="88" spans="1:35" x14ac:dyDescent="0.2">
      <c r="D88" s="56" t="s">
        <v>83</v>
      </c>
      <c r="E88" s="58" t="s">
        <v>84</v>
      </c>
      <c r="F88" s="62">
        <f>F21+F22</f>
        <v>0</v>
      </c>
      <c r="W88" s="58" t="s">
        <v>84</v>
      </c>
      <c r="X88" s="62">
        <f>X21+X22</f>
        <v>0</v>
      </c>
    </row>
    <row r="89" spans="1:35" x14ac:dyDescent="0.2">
      <c r="D89" s="56" t="s">
        <v>85</v>
      </c>
      <c r="E89" s="58" t="s">
        <v>110</v>
      </c>
      <c r="F89" s="57">
        <f>F32</f>
        <v>0</v>
      </c>
      <c r="W89" s="58" t="s">
        <v>110</v>
      </c>
      <c r="X89" s="57">
        <f>X32</f>
        <v>0</v>
      </c>
    </row>
    <row r="90" spans="1:35" x14ac:dyDescent="0.2">
      <c r="A90" s="1"/>
      <c r="B90" s="5"/>
      <c r="C90" s="5"/>
      <c r="D90" s="56" t="s">
        <v>86</v>
      </c>
      <c r="E90" s="56">
        <v>2020</v>
      </c>
      <c r="F90" s="59">
        <f>F27+F28+F29</f>
        <v>0</v>
      </c>
      <c r="J90" s="3"/>
      <c r="N90" s="3"/>
      <c r="R90" s="3"/>
      <c r="S90" s="3"/>
      <c r="V90" s="3"/>
      <c r="W90" s="56">
        <v>2020</v>
      </c>
      <c r="X90" s="59">
        <f>X27+X28+X29</f>
        <v>0</v>
      </c>
    </row>
    <row r="91" spans="1:35" x14ac:dyDescent="0.2">
      <c r="A91" s="4"/>
      <c r="B91" s="5"/>
      <c r="C91" s="5"/>
      <c r="D91" s="56" t="s">
        <v>111</v>
      </c>
      <c r="E91" s="56">
        <v>2040</v>
      </c>
      <c r="F91" s="59">
        <f>F30</f>
        <v>0</v>
      </c>
      <c r="H91" s="5"/>
      <c r="I91" s="5"/>
      <c r="J91" s="6"/>
      <c r="L91" s="5"/>
      <c r="M91" s="5"/>
      <c r="N91" s="6"/>
      <c r="P91" s="5"/>
      <c r="Q91" s="5"/>
      <c r="R91" s="6"/>
      <c r="S91" s="6"/>
      <c r="T91" s="5"/>
      <c r="U91" s="5"/>
      <c r="V91" s="6"/>
      <c r="W91" s="56">
        <v>2040</v>
      </c>
      <c r="X91" s="59">
        <f>X30</f>
        <v>0</v>
      </c>
    </row>
    <row r="92" spans="1:35" x14ac:dyDescent="0.2">
      <c r="A92" s="4"/>
      <c r="D92" s="56" t="s">
        <v>87</v>
      </c>
      <c r="E92" s="58" t="s">
        <v>88</v>
      </c>
      <c r="F92" s="59">
        <f>F20</f>
        <v>0</v>
      </c>
      <c r="H92" s="5"/>
      <c r="I92" s="5"/>
      <c r="J92" s="8"/>
      <c r="L92" s="5"/>
      <c r="M92" s="5"/>
      <c r="N92" s="8"/>
      <c r="P92" s="5"/>
      <c r="Q92" s="5"/>
      <c r="R92" s="8"/>
      <c r="S92" s="8"/>
      <c r="T92" s="5"/>
      <c r="U92" s="5"/>
      <c r="V92" s="8"/>
      <c r="W92" s="58" t="s">
        <v>88</v>
      </c>
      <c r="X92" s="59">
        <f>X20</f>
        <v>0</v>
      </c>
    </row>
    <row r="93" spans="1:35" x14ac:dyDescent="0.2">
      <c r="D93" s="56" t="s">
        <v>112</v>
      </c>
      <c r="E93" s="58" t="s">
        <v>113</v>
      </c>
      <c r="F93" s="59">
        <f>F24+F25</f>
        <v>0</v>
      </c>
      <c r="W93" s="58" t="s">
        <v>113</v>
      </c>
      <c r="X93" s="59">
        <f>X24+X25</f>
        <v>0</v>
      </c>
    </row>
    <row r="94" spans="1:35" x14ac:dyDescent="0.2">
      <c r="D94" s="56" t="s">
        <v>89</v>
      </c>
      <c r="E94" s="58" t="s">
        <v>90</v>
      </c>
      <c r="F94" s="59">
        <f>F41</f>
        <v>0</v>
      </c>
      <c r="W94" s="58" t="s">
        <v>90</v>
      </c>
      <c r="X94" s="59">
        <f>X41</f>
        <v>0</v>
      </c>
    </row>
    <row r="95" spans="1:35" x14ac:dyDescent="0.2">
      <c r="D95" s="56" t="s">
        <v>91</v>
      </c>
      <c r="E95" s="58" t="s">
        <v>92</v>
      </c>
      <c r="F95" s="59">
        <f>F58</f>
        <v>0</v>
      </c>
      <c r="G95" s="59" t="s">
        <v>93</v>
      </c>
      <c r="W95" s="58" t="s">
        <v>92</v>
      </c>
      <c r="X95" s="59">
        <f>X58</f>
        <v>0</v>
      </c>
    </row>
    <row r="96" spans="1:35" x14ac:dyDescent="0.2">
      <c r="D96" s="56" t="s">
        <v>136</v>
      </c>
      <c r="E96" s="58">
        <v>3140</v>
      </c>
      <c r="F96" s="59">
        <f>F61</f>
        <v>0</v>
      </c>
      <c r="G96" s="59" t="s">
        <v>137</v>
      </c>
      <c r="W96" s="58">
        <v>3140</v>
      </c>
      <c r="X96" s="59">
        <f>X61</f>
        <v>0</v>
      </c>
    </row>
    <row r="97" spans="4:24" x14ac:dyDescent="0.2">
      <c r="D97" s="56" t="s">
        <v>94</v>
      </c>
      <c r="E97" s="58">
        <v>3180</v>
      </c>
      <c r="F97" s="59">
        <f>F60</f>
        <v>0</v>
      </c>
      <c r="G97" s="59" t="s">
        <v>95</v>
      </c>
      <c r="W97" s="58">
        <v>3180</v>
      </c>
      <c r="X97" s="59">
        <f>X60</f>
        <v>0</v>
      </c>
    </row>
    <row r="98" spans="4:24" x14ac:dyDescent="0.2">
      <c r="D98" s="56" t="s">
        <v>98</v>
      </c>
      <c r="E98" s="58" t="s">
        <v>99</v>
      </c>
      <c r="F98" s="59"/>
      <c r="G98" s="59" t="s">
        <v>100</v>
      </c>
      <c r="W98" s="58" t="s">
        <v>99</v>
      </c>
      <c r="X98" s="59"/>
    </row>
    <row r="99" spans="4:24" x14ac:dyDescent="0.2">
      <c r="D99" s="56" t="s">
        <v>101</v>
      </c>
      <c r="E99" s="56">
        <v>3820</v>
      </c>
      <c r="F99" s="59">
        <f>F49</f>
        <v>0</v>
      </c>
      <c r="W99" s="56">
        <v>3820</v>
      </c>
      <c r="X99" s="59">
        <f>X49</f>
        <v>0</v>
      </c>
    </row>
    <row r="100" spans="4:24" x14ac:dyDescent="0.2">
      <c r="D100" s="56" t="s">
        <v>127</v>
      </c>
      <c r="E100" s="56">
        <v>3840</v>
      </c>
      <c r="F100" s="59">
        <f>F50</f>
        <v>0</v>
      </c>
      <c r="W100" s="56">
        <v>3840</v>
      </c>
      <c r="X100" s="59">
        <f>X50</f>
        <v>0</v>
      </c>
    </row>
    <row r="101" spans="4:24" x14ac:dyDescent="0.2">
      <c r="D101" s="56" t="s">
        <v>130</v>
      </c>
      <c r="E101" s="58">
        <v>4660</v>
      </c>
      <c r="F101" s="59">
        <f>F52</f>
        <v>0</v>
      </c>
      <c r="G101" s="59"/>
      <c r="W101" s="58">
        <v>4660</v>
      </c>
      <c r="X101" s="59">
        <f>X52</f>
        <v>0</v>
      </c>
    </row>
    <row r="102" spans="4:24" x14ac:dyDescent="0.2">
      <c r="D102" s="56" t="s">
        <v>131</v>
      </c>
      <c r="E102" s="58">
        <v>4680</v>
      </c>
      <c r="F102" s="59">
        <f>F53</f>
        <v>0</v>
      </c>
      <c r="G102" s="59"/>
      <c r="W102" s="58">
        <v>4680</v>
      </c>
      <c r="X102" s="59">
        <f>X53</f>
        <v>0</v>
      </c>
    </row>
    <row r="103" spans="4:24" x14ac:dyDescent="0.2">
      <c r="D103" s="56" t="s">
        <v>132</v>
      </c>
      <c r="E103" s="58" t="s">
        <v>133</v>
      </c>
      <c r="F103" s="59">
        <f>F54+F55</f>
        <v>0</v>
      </c>
      <c r="G103" s="59"/>
      <c r="W103" s="58" t="s">
        <v>133</v>
      </c>
      <c r="X103" s="59">
        <f>X54+X55</f>
        <v>0</v>
      </c>
    </row>
    <row r="104" spans="4:24" x14ac:dyDescent="0.2">
      <c r="D104" s="56" t="s">
        <v>96</v>
      </c>
      <c r="E104" s="58" t="s">
        <v>97</v>
      </c>
      <c r="F104" s="59">
        <f>F59</f>
        <v>0</v>
      </c>
      <c r="W104" s="58" t="s">
        <v>97</v>
      </c>
      <c r="X104" s="59">
        <f>X59</f>
        <v>0</v>
      </c>
    </row>
    <row r="105" spans="4:24" x14ac:dyDescent="0.2">
      <c r="D105" s="56" t="s">
        <v>51</v>
      </c>
      <c r="E105" s="58" t="s">
        <v>114</v>
      </c>
      <c r="F105" s="59">
        <f>F64</f>
        <v>0</v>
      </c>
      <c r="W105" s="58" t="s">
        <v>114</v>
      </c>
      <c r="X105" s="59">
        <f>X64</f>
        <v>0</v>
      </c>
    </row>
    <row r="106" spans="4:24" x14ac:dyDescent="0.2">
      <c r="D106" s="56" t="s">
        <v>102</v>
      </c>
      <c r="E106" s="56">
        <v>9000</v>
      </c>
      <c r="F106" s="59">
        <f>F44</f>
        <v>0</v>
      </c>
      <c r="W106" s="56">
        <v>9000</v>
      </c>
      <c r="X106" s="59">
        <f>X44</f>
        <v>0</v>
      </c>
    </row>
    <row r="107" spans="4:24" x14ac:dyDescent="0.2">
      <c r="D107" s="56" t="s">
        <v>138</v>
      </c>
      <c r="E107" s="56">
        <v>9020</v>
      </c>
      <c r="F107" s="59">
        <f>F45</f>
        <v>0</v>
      </c>
      <c r="W107" s="56">
        <v>9020</v>
      </c>
      <c r="X107" s="59">
        <f>X45</f>
        <v>0</v>
      </c>
    </row>
    <row r="108" spans="4:24" x14ac:dyDescent="0.2">
      <c r="D108" s="56" t="s">
        <v>139</v>
      </c>
      <c r="E108" s="56">
        <v>9040</v>
      </c>
      <c r="F108" s="59">
        <f>F46</f>
        <v>0</v>
      </c>
      <c r="W108" s="56">
        <v>9040</v>
      </c>
      <c r="X108" s="59">
        <f>X46</f>
        <v>0</v>
      </c>
    </row>
    <row r="109" spans="4:24" x14ac:dyDescent="0.2">
      <c r="D109" s="56" t="s">
        <v>115</v>
      </c>
      <c r="E109" s="56">
        <v>9060</v>
      </c>
      <c r="F109" s="59">
        <f>F47</f>
        <v>0</v>
      </c>
      <c r="W109" s="56">
        <v>9060</v>
      </c>
      <c r="X109" s="59">
        <f>X47</f>
        <v>0</v>
      </c>
    </row>
    <row r="110" spans="4:24" x14ac:dyDescent="0.2">
      <c r="D110" s="56" t="s">
        <v>103</v>
      </c>
      <c r="E110" s="56">
        <v>8700</v>
      </c>
      <c r="F110" s="59">
        <f>F65+F66</f>
        <v>0</v>
      </c>
      <c r="W110" s="56">
        <v>8700</v>
      </c>
      <c r="X110" s="59">
        <f>X65+X66</f>
        <v>0</v>
      </c>
    </row>
    <row r="111" spans="4:24" x14ac:dyDescent="0.2">
      <c r="D111" s="56" t="s">
        <v>104</v>
      </c>
      <c r="E111" s="58" t="s">
        <v>105</v>
      </c>
      <c r="F111" s="59">
        <f>F62</f>
        <v>0</v>
      </c>
      <c r="W111" s="58" t="s">
        <v>105</v>
      </c>
      <c r="X111" s="59">
        <f>X62</f>
        <v>0</v>
      </c>
    </row>
    <row r="112" spans="4:24" x14ac:dyDescent="0.2">
      <c r="D112" s="56"/>
      <c r="E112" s="56" t="s">
        <v>58</v>
      </c>
      <c r="F112" s="60">
        <f>F68</f>
        <v>0</v>
      </c>
      <c r="W112" s="56" t="s">
        <v>58</v>
      </c>
      <c r="X112" s="60">
        <f>X68</f>
        <v>0</v>
      </c>
    </row>
    <row r="113" spans="4:24" x14ac:dyDescent="0.2">
      <c r="D113" s="56"/>
      <c r="E113" s="56" t="s">
        <v>106</v>
      </c>
      <c r="F113" s="61">
        <f>F69</f>
        <v>0</v>
      </c>
      <c r="W113" s="56" t="s">
        <v>106</v>
      </c>
      <c r="X113" s="61">
        <f>X69</f>
        <v>0</v>
      </c>
    </row>
    <row r="114" spans="4:24" x14ac:dyDescent="0.2">
      <c r="D114" s="56" t="s">
        <v>107</v>
      </c>
      <c r="E114" s="58" t="s">
        <v>108</v>
      </c>
      <c r="F114" s="59">
        <f>F73</f>
        <v>0</v>
      </c>
      <c r="W114" s="58" t="s">
        <v>108</v>
      </c>
      <c r="X114" s="59">
        <f>X73</f>
        <v>0</v>
      </c>
    </row>
    <row r="115" spans="4:24" x14ac:dyDescent="0.2">
      <c r="D115" s="56"/>
      <c r="E115" s="56" t="s">
        <v>10</v>
      </c>
      <c r="F115" s="59">
        <f>F113+F114</f>
        <v>0</v>
      </c>
      <c r="W115" s="56" t="s">
        <v>10</v>
      </c>
      <c r="X115" s="59">
        <f>X113+X114</f>
        <v>0</v>
      </c>
    </row>
  </sheetData>
  <phoneticPr fontId="0" type="noConversion"/>
  <pageMargins left="0.75" right="0.75" top="1" bottom="1" header="0.5" footer="0.5"/>
  <pageSetup scale="28" orientation="portrait" horizontalDpi="355" verticalDpi="46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115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38" sqref="C38"/>
    </sheetView>
  </sheetViews>
  <sheetFormatPr defaultRowHeight="12.75" x14ac:dyDescent="0.2"/>
  <cols>
    <col min="1" max="1" width="27.5703125" customWidth="1"/>
    <col min="4" max="4" width="11.28515625" customWidth="1"/>
    <col min="6" max="6" width="9.85546875" customWidth="1"/>
    <col min="8" max="8" width="11.5703125" customWidth="1"/>
    <col min="10" max="10" width="9.85546875" customWidth="1"/>
    <col min="12" max="12" width="10.5703125" customWidth="1"/>
    <col min="14" max="14" width="9.5703125" customWidth="1"/>
    <col min="16" max="16" width="10.85546875" customWidth="1"/>
    <col min="18" max="18" width="9.42578125" customWidth="1"/>
    <col min="20" max="20" width="11.7109375" customWidth="1"/>
    <col min="22" max="22" width="9.5703125" customWidth="1"/>
  </cols>
  <sheetData>
    <row r="1" spans="1:27" x14ac:dyDescent="0.2">
      <c r="A1" s="1" t="s">
        <v>0</v>
      </c>
      <c r="D1" s="2" t="s">
        <v>1</v>
      </c>
      <c r="F1" s="3"/>
      <c r="J1" s="3"/>
      <c r="N1" s="3"/>
      <c r="R1" s="3"/>
      <c r="S1" s="3"/>
      <c r="V1" s="3"/>
      <c r="W1" s="3"/>
      <c r="Y1" t="s">
        <v>2</v>
      </c>
    </row>
    <row r="2" spans="1:27" x14ac:dyDescent="0.2">
      <c r="A2" s="4" t="s">
        <v>3</v>
      </c>
      <c r="B2" s="5"/>
      <c r="C2" s="5"/>
      <c r="D2" s="5"/>
      <c r="E2" s="5"/>
      <c r="F2" s="6"/>
      <c r="H2" s="5"/>
      <c r="I2" s="42" t="s">
        <v>71</v>
      </c>
      <c r="J2" s="6"/>
      <c r="L2" s="5"/>
      <c r="M2" s="5"/>
      <c r="N2" s="6"/>
      <c r="P2" s="5"/>
      <c r="Q2" s="5"/>
      <c r="R2" s="6"/>
      <c r="S2" s="6"/>
      <c r="T2" s="5"/>
      <c r="U2" s="5"/>
      <c r="V2" s="6"/>
      <c r="W2" s="6"/>
      <c r="Y2" t="s">
        <v>4</v>
      </c>
      <c r="Z2" s="7">
        <v>5</v>
      </c>
      <c r="AA2" t="s">
        <v>5</v>
      </c>
    </row>
    <row r="3" spans="1:27" x14ac:dyDescent="0.2">
      <c r="A3" s="4" t="s">
        <v>126</v>
      </c>
      <c r="B3" s="5"/>
      <c r="C3" s="5"/>
      <c r="D3" s="5"/>
      <c r="E3" s="5"/>
      <c r="F3" s="6"/>
      <c r="G3" s="43"/>
      <c r="H3" s="5"/>
      <c r="I3" s="44" t="s">
        <v>72</v>
      </c>
      <c r="J3" s="6"/>
      <c r="L3" s="5"/>
      <c r="M3" s="5"/>
      <c r="N3" s="6"/>
      <c r="P3" s="5"/>
      <c r="Q3" s="5"/>
      <c r="R3" s="6"/>
      <c r="S3" s="6"/>
      <c r="T3" s="5"/>
      <c r="U3" s="5"/>
      <c r="V3" s="6"/>
      <c r="W3" s="6"/>
      <c r="Z3">
        <f>Z2/100+1</f>
        <v>1.05</v>
      </c>
      <c r="AA3" t="s">
        <v>6</v>
      </c>
    </row>
    <row r="4" spans="1:27" x14ac:dyDescent="0.2">
      <c r="A4" s="4" t="s">
        <v>76</v>
      </c>
      <c r="B4" s="5"/>
      <c r="C4" s="5"/>
      <c r="D4" s="5"/>
      <c r="E4" s="5" t="s">
        <v>7</v>
      </c>
      <c r="F4" s="8">
        <v>39995</v>
      </c>
      <c r="H4" s="5"/>
      <c r="I4" s="5" t="s">
        <v>7</v>
      </c>
      <c r="J4" s="8">
        <v>40360</v>
      </c>
      <c r="L4" s="5"/>
      <c r="M4" s="5" t="s">
        <v>7</v>
      </c>
      <c r="N4" s="8">
        <v>40725</v>
      </c>
      <c r="P4" s="5"/>
      <c r="Q4" s="5" t="s">
        <v>7</v>
      </c>
      <c r="R4" s="8">
        <v>41091</v>
      </c>
      <c r="S4" s="8"/>
      <c r="T4" s="5"/>
      <c r="U4" s="5" t="s">
        <v>7</v>
      </c>
      <c r="V4" s="8">
        <v>41456</v>
      </c>
      <c r="W4" s="8"/>
    </row>
    <row r="5" spans="1:27" x14ac:dyDescent="0.2">
      <c r="A5" s="9" t="s">
        <v>8</v>
      </c>
      <c r="B5" s="5"/>
      <c r="C5" s="5"/>
      <c r="D5" s="5"/>
      <c r="E5" s="5" t="s">
        <v>9</v>
      </c>
      <c r="F5" s="8">
        <v>40359</v>
      </c>
      <c r="H5" s="5"/>
      <c r="I5" s="5" t="s">
        <v>9</v>
      </c>
      <c r="J5" s="8">
        <v>40724</v>
      </c>
      <c r="L5" s="5"/>
      <c r="M5" s="5" t="s">
        <v>9</v>
      </c>
      <c r="N5" s="8">
        <v>41090</v>
      </c>
      <c r="P5" s="5"/>
      <c r="Q5" s="5" t="s">
        <v>9</v>
      </c>
      <c r="R5" s="8">
        <v>41455</v>
      </c>
      <c r="S5" s="8"/>
      <c r="T5" s="5"/>
      <c r="U5" s="5" t="s">
        <v>9</v>
      </c>
      <c r="V5" s="8">
        <v>41820</v>
      </c>
      <c r="W5" s="8"/>
    </row>
    <row r="6" spans="1:27" x14ac:dyDescent="0.2">
      <c r="A6" s="4" t="s">
        <v>11</v>
      </c>
      <c r="B6" s="5"/>
      <c r="C6" s="5"/>
      <c r="D6" s="10"/>
      <c r="E6" s="11" t="s">
        <v>12</v>
      </c>
      <c r="F6" s="12"/>
      <c r="H6" s="10"/>
      <c r="I6" s="10"/>
      <c r="J6" s="12"/>
      <c r="L6" s="10"/>
      <c r="M6" s="10"/>
      <c r="N6" s="12"/>
      <c r="P6" s="10"/>
      <c r="Q6" s="10"/>
      <c r="R6" s="12"/>
      <c r="S6" s="12"/>
      <c r="T6" s="10"/>
      <c r="U6" s="10"/>
      <c r="V6" s="12"/>
      <c r="W6" s="12"/>
    </row>
    <row r="7" spans="1:27" x14ac:dyDescent="0.2">
      <c r="A7" s="4"/>
      <c r="B7" s="5"/>
      <c r="C7" s="5"/>
      <c r="D7" s="10" t="s">
        <v>13</v>
      </c>
      <c r="E7" s="10"/>
      <c r="F7" s="13" t="s">
        <v>14</v>
      </c>
      <c r="H7" s="10" t="s">
        <v>13</v>
      </c>
      <c r="I7" s="10"/>
      <c r="J7" s="13" t="s">
        <v>15</v>
      </c>
      <c r="L7" s="10" t="s">
        <v>13</v>
      </c>
      <c r="M7" s="10"/>
      <c r="N7" s="13" t="s">
        <v>16</v>
      </c>
      <c r="P7" s="10" t="s">
        <v>13</v>
      </c>
      <c r="Q7" s="10"/>
      <c r="R7" s="13" t="s">
        <v>17</v>
      </c>
      <c r="S7" s="13"/>
      <c r="T7" s="10" t="s">
        <v>13</v>
      </c>
      <c r="U7" s="10"/>
      <c r="V7" s="13" t="s">
        <v>18</v>
      </c>
      <c r="W7" s="13"/>
      <c r="X7" s="81" t="s">
        <v>10</v>
      </c>
    </row>
    <row r="8" spans="1:27" x14ac:dyDescent="0.2">
      <c r="A8" s="1" t="s">
        <v>19</v>
      </c>
      <c r="B8" s="4"/>
      <c r="C8" s="4"/>
      <c r="D8" s="10" t="s">
        <v>20</v>
      </c>
      <c r="E8" s="10" t="s">
        <v>21</v>
      </c>
      <c r="F8" s="6" t="s">
        <v>75</v>
      </c>
      <c r="H8" s="10" t="s">
        <v>20</v>
      </c>
      <c r="I8" s="10" t="s">
        <v>21</v>
      </c>
      <c r="J8" s="6" t="s">
        <v>75</v>
      </c>
      <c r="L8" s="10" t="s">
        <v>20</v>
      </c>
      <c r="M8" s="10" t="s">
        <v>21</v>
      </c>
      <c r="N8" s="6" t="s">
        <v>75</v>
      </c>
      <c r="P8" s="10" t="s">
        <v>20</v>
      </c>
      <c r="Q8" s="10" t="s">
        <v>21</v>
      </c>
      <c r="R8" s="6" t="s">
        <v>75</v>
      </c>
      <c r="S8" s="6"/>
      <c r="T8" s="10" t="s">
        <v>20</v>
      </c>
      <c r="U8" s="10" t="s">
        <v>21</v>
      </c>
      <c r="V8" s="6" t="s">
        <v>75</v>
      </c>
      <c r="W8" s="6"/>
    </row>
    <row r="9" spans="1:27" x14ac:dyDescent="0.2">
      <c r="A9" s="10"/>
      <c r="B9" s="10"/>
      <c r="C9" s="10"/>
      <c r="D9" s="10"/>
      <c r="E9" s="14"/>
      <c r="F9" s="15"/>
      <c r="H9" s="10"/>
      <c r="I9" s="14"/>
      <c r="J9" s="15"/>
      <c r="L9" s="10"/>
      <c r="M9" s="14"/>
      <c r="N9" s="15"/>
      <c r="P9" s="10"/>
      <c r="Q9" s="14"/>
      <c r="R9" s="15"/>
      <c r="S9" s="15"/>
      <c r="T9" s="10"/>
      <c r="U9" s="14"/>
      <c r="V9" s="15"/>
      <c r="W9" s="15"/>
    </row>
    <row r="10" spans="1:27" x14ac:dyDescent="0.2">
      <c r="A10" s="10" t="s">
        <v>150</v>
      </c>
      <c r="B10" s="10"/>
      <c r="C10" s="10"/>
      <c r="D10" s="52">
        <v>0</v>
      </c>
      <c r="E10" s="16">
        <f t="shared" ref="E10:E17" si="0">ROUND(0/9,0)</f>
        <v>0</v>
      </c>
      <c r="F10" s="14">
        <f t="shared" ref="F10:F17" si="1">ROUND(D10*E10,0)</f>
        <v>0</v>
      </c>
      <c r="H10" s="52">
        <v>0</v>
      </c>
      <c r="I10" s="14">
        <f t="shared" ref="I10:I17" si="2">ROUND(E10*$Z$3,0)</f>
        <v>0</v>
      </c>
      <c r="J10" s="14">
        <f t="shared" ref="J10:J17" si="3">ROUND(H10*I10,0)</f>
        <v>0</v>
      </c>
      <c r="L10" s="52">
        <v>0</v>
      </c>
      <c r="M10" s="14">
        <f t="shared" ref="M10:M17" si="4">ROUND(I10*$Z$3,0)</f>
        <v>0</v>
      </c>
      <c r="N10" s="14">
        <f t="shared" ref="N10:N17" si="5">ROUND(L10*M10,0)</f>
        <v>0</v>
      </c>
      <c r="P10" s="52">
        <v>0</v>
      </c>
      <c r="Q10" s="14">
        <f t="shared" ref="Q10:Q17" si="6">ROUND(M10*$Z$3,0)</f>
        <v>0</v>
      </c>
      <c r="R10" s="14">
        <f t="shared" ref="R10:R17" si="7">ROUND(P10*Q10,0)</f>
        <v>0</v>
      </c>
      <c r="S10" s="14"/>
      <c r="T10" s="52">
        <v>0</v>
      </c>
      <c r="U10" s="14">
        <f t="shared" ref="U10:U17" si="8">ROUND(Q10*$Z$3,0)</f>
        <v>0</v>
      </c>
      <c r="V10" s="14">
        <f t="shared" ref="V10:V17" si="9">ROUND(T10*U10,0)</f>
        <v>0</v>
      </c>
      <c r="W10" s="14"/>
      <c r="X10" s="17">
        <f t="shared" ref="X10:X17" si="10">ROUND(+N10+J10+F10+R10+V10,0)</f>
        <v>0</v>
      </c>
    </row>
    <row r="11" spans="1:27" x14ac:dyDescent="0.2">
      <c r="A11" s="10" t="s">
        <v>116</v>
      </c>
      <c r="B11" s="10"/>
      <c r="C11" s="10"/>
      <c r="D11" s="52">
        <v>0</v>
      </c>
      <c r="E11" s="70">
        <f t="shared" si="0"/>
        <v>0</v>
      </c>
      <c r="F11" s="36">
        <f t="shared" si="1"/>
        <v>0</v>
      </c>
      <c r="H11" s="52">
        <v>0</v>
      </c>
      <c r="I11" s="36">
        <f t="shared" si="2"/>
        <v>0</v>
      </c>
      <c r="J11" s="36">
        <f t="shared" si="3"/>
        <v>0</v>
      </c>
      <c r="L11" s="52">
        <v>0</v>
      </c>
      <c r="M11" s="36">
        <f t="shared" si="4"/>
        <v>0</v>
      </c>
      <c r="N11" s="36">
        <f t="shared" si="5"/>
        <v>0</v>
      </c>
      <c r="P11" s="52">
        <v>0</v>
      </c>
      <c r="Q11" s="36">
        <f t="shared" si="6"/>
        <v>0</v>
      </c>
      <c r="R11" s="36">
        <f t="shared" si="7"/>
        <v>0</v>
      </c>
      <c r="S11" s="14"/>
      <c r="T11" s="52">
        <v>0</v>
      </c>
      <c r="U11" s="36">
        <f t="shared" si="8"/>
        <v>0</v>
      </c>
      <c r="V11" s="36">
        <f t="shared" si="9"/>
        <v>0</v>
      </c>
      <c r="W11" s="14"/>
      <c r="X11" s="75">
        <f t="shared" si="10"/>
        <v>0</v>
      </c>
    </row>
    <row r="12" spans="1:27" x14ac:dyDescent="0.2">
      <c r="A12" s="10" t="s">
        <v>23</v>
      </c>
      <c r="B12" s="10"/>
      <c r="C12" s="10"/>
      <c r="D12" s="52">
        <v>0</v>
      </c>
      <c r="E12" s="70">
        <f t="shared" si="0"/>
        <v>0</v>
      </c>
      <c r="F12" s="36">
        <f t="shared" si="1"/>
        <v>0</v>
      </c>
      <c r="H12" s="52">
        <v>0</v>
      </c>
      <c r="I12" s="36">
        <f t="shared" si="2"/>
        <v>0</v>
      </c>
      <c r="J12" s="36">
        <f t="shared" si="3"/>
        <v>0</v>
      </c>
      <c r="L12" s="52">
        <v>0</v>
      </c>
      <c r="M12" s="36">
        <f t="shared" si="4"/>
        <v>0</v>
      </c>
      <c r="N12" s="36">
        <f t="shared" si="5"/>
        <v>0</v>
      </c>
      <c r="P12" s="52">
        <v>0</v>
      </c>
      <c r="Q12" s="36">
        <f t="shared" si="6"/>
        <v>0</v>
      </c>
      <c r="R12" s="36">
        <f t="shared" si="7"/>
        <v>0</v>
      </c>
      <c r="S12" s="14"/>
      <c r="T12" s="52">
        <v>0</v>
      </c>
      <c r="U12" s="36">
        <f t="shared" si="8"/>
        <v>0</v>
      </c>
      <c r="V12" s="36">
        <f t="shared" si="9"/>
        <v>0</v>
      </c>
      <c r="W12" s="14"/>
      <c r="X12" s="75">
        <f t="shared" si="10"/>
        <v>0</v>
      </c>
    </row>
    <row r="13" spans="1:27" x14ac:dyDescent="0.2">
      <c r="A13" s="10" t="s">
        <v>117</v>
      </c>
      <c r="B13" s="10"/>
      <c r="C13" s="10"/>
      <c r="D13" s="52">
        <v>0</v>
      </c>
      <c r="E13" s="70">
        <f t="shared" si="0"/>
        <v>0</v>
      </c>
      <c r="F13" s="36">
        <f t="shared" si="1"/>
        <v>0</v>
      </c>
      <c r="H13" s="52">
        <v>0</v>
      </c>
      <c r="I13" s="36">
        <f t="shared" si="2"/>
        <v>0</v>
      </c>
      <c r="J13" s="36">
        <f t="shared" si="3"/>
        <v>0</v>
      </c>
      <c r="L13" s="52">
        <v>0</v>
      </c>
      <c r="M13" s="36">
        <f t="shared" si="4"/>
        <v>0</v>
      </c>
      <c r="N13" s="36">
        <f t="shared" si="5"/>
        <v>0</v>
      </c>
      <c r="P13" s="52">
        <v>0</v>
      </c>
      <c r="Q13" s="36">
        <f t="shared" si="6"/>
        <v>0</v>
      </c>
      <c r="R13" s="36">
        <f t="shared" si="7"/>
        <v>0</v>
      </c>
      <c r="S13" s="14"/>
      <c r="T13" s="52">
        <v>0</v>
      </c>
      <c r="U13" s="36">
        <f t="shared" si="8"/>
        <v>0</v>
      </c>
      <c r="V13" s="36">
        <f t="shared" si="9"/>
        <v>0</v>
      </c>
      <c r="W13" s="14"/>
      <c r="X13" s="75">
        <f t="shared" si="10"/>
        <v>0</v>
      </c>
    </row>
    <row r="14" spans="1:27" x14ac:dyDescent="0.2">
      <c r="A14" s="10" t="s">
        <v>24</v>
      </c>
      <c r="B14" s="10"/>
      <c r="C14" s="10"/>
      <c r="D14" s="52">
        <v>0</v>
      </c>
      <c r="E14" s="70">
        <f t="shared" si="0"/>
        <v>0</v>
      </c>
      <c r="F14" s="36">
        <f t="shared" si="1"/>
        <v>0</v>
      </c>
      <c r="H14" s="52">
        <v>0</v>
      </c>
      <c r="I14" s="36">
        <f t="shared" si="2"/>
        <v>0</v>
      </c>
      <c r="J14" s="36">
        <f t="shared" si="3"/>
        <v>0</v>
      </c>
      <c r="L14" s="52">
        <v>0</v>
      </c>
      <c r="M14" s="36">
        <f t="shared" si="4"/>
        <v>0</v>
      </c>
      <c r="N14" s="36">
        <f t="shared" si="5"/>
        <v>0</v>
      </c>
      <c r="P14" s="52">
        <v>0</v>
      </c>
      <c r="Q14" s="36">
        <f t="shared" si="6"/>
        <v>0</v>
      </c>
      <c r="R14" s="36">
        <f t="shared" si="7"/>
        <v>0</v>
      </c>
      <c r="S14" s="14"/>
      <c r="T14" s="52">
        <v>0</v>
      </c>
      <c r="U14" s="36">
        <f t="shared" si="8"/>
        <v>0</v>
      </c>
      <c r="V14" s="36">
        <f t="shared" si="9"/>
        <v>0</v>
      </c>
      <c r="W14" s="14"/>
      <c r="X14" s="75">
        <f t="shared" si="10"/>
        <v>0</v>
      </c>
    </row>
    <row r="15" spans="1:27" x14ac:dyDescent="0.2">
      <c r="A15" s="10" t="s">
        <v>118</v>
      </c>
      <c r="B15" s="10"/>
      <c r="C15" s="10"/>
      <c r="D15" s="52">
        <v>0</v>
      </c>
      <c r="E15" s="70">
        <f t="shared" si="0"/>
        <v>0</v>
      </c>
      <c r="F15" s="36">
        <f t="shared" si="1"/>
        <v>0</v>
      </c>
      <c r="H15" s="52">
        <v>0</v>
      </c>
      <c r="I15" s="36">
        <f t="shared" si="2"/>
        <v>0</v>
      </c>
      <c r="J15" s="36">
        <f t="shared" si="3"/>
        <v>0</v>
      </c>
      <c r="L15" s="52">
        <v>0</v>
      </c>
      <c r="M15" s="36">
        <f t="shared" si="4"/>
        <v>0</v>
      </c>
      <c r="N15" s="36">
        <f t="shared" si="5"/>
        <v>0</v>
      </c>
      <c r="P15" s="52">
        <v>0</v>
      </c>
      <c r="Q15" s="36">
        <f t="shared" si="6"/>
        <v>0</v>
      </c>
      <c r="R15" s="36">
        <f t="shared" si="7"/>
        <v>0</v>
      </c>
      <c r="S15" s="14"/>
      <c r="T15" s="52">
        <v>0</v>
      </c>
      <c r="U15" s="36">
        <f t="shared" si="8"/>
        <v>0</v>
      </c>
      <c r="V15" s="36">
        <f t="shared" si="9"/>
        <v>0</v>
      </c>
      <c r="W15" s="14"/>
      <c r="X15" s="75">
        <f t="shared" si="10"/>
        <v>0</v>
      </c>
    </row>
    <row r="16" spans="1:27" x14ac:dyDescent="0.2">
      <c r="A16" s="10" t="s">
        <v>25</v>
      </c>
      <c r="B16" s="10"/>
      <c r="C16" s="10"/>
      <c r="D16" s="52">
        <v>0</v>
      </c>
      <c r="E16" s="70">
        <f t="shared" si="0"/>
        <v>0</v>
      </c>
      <c r="F16" s="36">
        <f t="shared" si="1"/>
        <v>0</v>
      </c>
      <c r="H16" s="52">
        <v>0</v>
      </c>
      <c r="I16" s="36">
        <f t="shared" si="2"/>
        <v>0</v>
      </c>
      <c r="J16" s="36">
        <f t="shared" si="3"/>
        <v>0</v>
      </c>
      <c r="L16" s="52">
        <v>0</v>
      </c>
      <c r="M16" s="36">
        <f t="shared" si="4"/>
        <v>0</v>
      </c>
      <c r="N16" s="36">
        <f t="shared" si="5"/>
        <v>0</v>
      </c>
      <c r="P16" s="52">
        <v>0</v>
      </c>
      <c r="Q16" s="36">
        <f t="shared" si="6"/>
        <v>0</v>
      </c>
      <c r="R16" s="36">
        <f t="shared" si="7"/>
        <v>0</v>
      </c>
      <c r="S16" s="14"/>
      <c r="T16" s="52">
        <v>0</v>
      </c>
      <c r="U16" s="36">
        <f t="shared" si="8"/>
        <v>0</v>
      </c>
      <c r="V16" s="36">
        <f t="shared" si="9"/>
        <v>0</v>
      </c>
      <c r="W16" s="14"/>
      <c r="X16" s="75">
        <f t="shared" si="10"/>
        <v>0</v>
      </c>
    </row>
    <row r="17" spans="1:35" x14ac:dyDescent="0.2">
      <c r="A17" s="10" t="s">
        <v>119</v>
      </c>
      <c r="B17" s="10"/>
      <c r="C17" s="10"/>
      <c r="D17" s="52">
        <v>0</v>
      </c>
      <c r="E17" s="70">
        <f t="shared" si="0"/>
        <v>0</v>
      </c>
      <c r="F17" s="36">
        <f t="shared" si="1"/>
        <v>0</v>
      </c>
      <c r="H17" s="52">
        <v>0</v>
      </c>
      <c r="I17" s="36">
        <f t="shared" si="2"/>
        <v>0</v>
      </c>
      <c r="J17" s="36">
        <f t="shared" si="3"/>
        <v>0</v>
      </c>
      <c r="L17" s="52">
        <v>0</v>
      </c>
      <c r="M17" s="36">
        <f t="shared" si="4"/>
        <v>0</v>
      </c>
      <c r="N17" s="36">
        <f t="shared" si="5"/>
        <v>0</v>
      </c>
      <c r="P17" s="52">
        <v>0</v>
      </c>
      <c r="Q17" s="36">
        <f t="shared" si="6"/>
        <v>0</v>
      </c>
      <c r="R17" s="36">
        <f t="shared" si="7"/>
        <v>0</v>
      </c>
      <c r="S17" s="14"/>
      <c r="T17" s="52">
        <v>0</v>
      </c>
      <c r="U17" s="36">
        <f t="shared" si="8"/>
        <v>0</v>
      </c>
      <c r="V17" s="36">
        <f t="shared" si="9"/>
        <v>0</v>
      </c>
      <c r="W17" s="14"/>
      <c r="X17" s="75">
        <f t="shared" si="10"/>
        <v>0</v>
      </c>
    </row>
    <row r="18" spans="1:35" x14ac:dyDescent="0.2">
      <c r="A18" s="18" t="s">
        <v>140</v>
      </c>
      <c r="B18" s="18"/>
      <c r="C18" s="18"/>
      <c r="D18" s="53">
        <f>SUM(D10:D17)</f>
        <v>0</v>
      </c>
      <c r="E18" s="18"/>
      <c r="F18" s="65">
        <f>SUM(F10:F17)</f>
        <v>0</v>
      </c>
      <c r="G18" s="18"/>
      <c r="H18" s="53">
        <f>SUM(H10:H17)</f>
        <v>0</v>
      </c>
      <c r="I18" s="18"/>
      <c r="J18" s="65">
        <f>SUM(J10:J17)</f>
        <v>0</v>
      </c>
      <c r="K18" s="18"/>
      <c r="L18" s="53">
        <f>SUM(L10:L17)</f>
        <v>0</v>
      </c>
      <c r="M18" s="18"/>
      <c r="N18" s="65">
        <f>SUM(N10:N17)</f>
        <v>0</v>
      </c>
      <c r="O18" s="18"/>
      <c r="P18" s="53">
        <f>SUM(P10:P17)</f>
        <v>0</v>
      </c>
      <c r="Q18" s="18"/>
      <c r="R18" s="65">
        <f>SUM(R10:R17)</f>
        <v>0</v>
      </c>
      <c r="S18" s="19"/>
      <c r="T18" s="53">
        <f>SUM(T10:T17)</f>
        <v>0</v>
      </c>
      <c r="U18" s="18"/>
      <c r="V18" s="65">
        <f>SUM(V10:V17)</f>
        <v>0</v>
      </c>
      <c r="W18" s="19"/>
      <c r="X18" s="65">
        <f>SUM(X10:X17)</f>
        <v>0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1:35" x14ac:dyDescent="0.2">
      <c r="A19" s="83" t="s">
        <v>26</v>
      </c>
      <c r="B19" s="10"/>
      <c r="C19" s="10"/>
      <c r="D19" s="20" t="s">
        <v>27</v>
      </c>
      <c r="E19" s="10" t="s">
        <v>21</v>
      </c>
      <c r="F19" s="36"/>
      <c r="H19" s="20" t="s">
        <v>27</v>
      </c>
      <c r="I19" s="10" t="s">
        <v>21</v>
      </c>
      <c r="J19" s="36"/>
      <c r="L19" s="20" t="s">
        <v>27</v>
      </c>
      <c r="M19" s="10" t="s">
        <v>21</v>
      </c>
      <c r="N19" s="36"/>
      <c r="P19" s="20" t="s">
        <v>27</v>
      </c>
      <c r="Q19" s="10" t="s">
        <v>21</v>
      </c>
      <c r="R19" s="36"/>
      <c r="S19" s="14"/>
      <c r="T19" s="20" t="s">
        <v>27</v>
      </c>
      <c r="U19" s="10" t="s">
        <v>21</v>
      </c>
      <c r="V19" s="36"/>
      <c r="W19" s="14"/>
    </row>
    <row r="20" spans="1:35" x14ac:dyDescent="0.2">
      <c r="A20" s="10" t="s">
        <v>28</v>
      </c>
      <c r="B20" s="10"/>
      <c r="C20" s="10"/>
      <c r="D20" s="52">
        <v>0</v>
      </c>
      <c r="E20" s="70">
        <f>ROUND(0/12,0)</f>
        <v>0</v>
      </c>
      <c r="F20" s="36">
        <f>ROUND(D20*E20,0)</f>
        <v>0</v>
      </c>
      <c r="H20" s="52">
        <v>0</v>
      </c>
      <c r="I20" s="36">
        <f>ROUND(E20*$Z$3,0)</f>
        <v>0</v>
      </c>
      <c r="J20" s="36">
        <f>ROUND(H20*I20,0)</f>
        <v>0</v>
      </c>
      <c r="L20" s="52">
        <v>0</v>
      </c>
      <c r="M20" s="36">
        <f>ROUND(I20*$Z$3,0)</f>
        <v>0</v>
      </c>
      <c r="N20" s="36">
        <f>ROUND(L20*M20,0)</f>
        <v>0</v>
      </c>
      <c r="P20" s="52">
        <v>0</v>
      </c>
      <c r="Q20" s="36">
        <f>ROUND(M20*$Z$3,0)</f>
        <v>0</v>
      </c>
      <c r="R20" s="36">
        <f>ROUND(P20*Q20,0)</f>
        <v>0</v>
      </c>
      <c r="S20" s="14"/>
      <c r="T20" s="52">
        <v>0</v>
      </c>
      <c r="U20" s="36">
        <f>ROUND(Q20*$Z$3,0)</f>
        <v>0</v>
      </c>
      <c r="V20" s="36">
        <f>ROUND(T20*U20,0)</f>
        <v>0</v>
      </c>
      <c r="W20" s="14"/>
      <c r="X20" s="75">
        <f>ROUND(+N20+J20+F20+R20+V20,0)</f>
        <v>0</v>
      </c>
    </row>
    <row r="21" spans="1:35" x14ac:dyDescent="0.2">
      <c r="A21" s="10" t="s">
        <v>109</v>
      </c>
      <c r="B21" s="10" t="s">
        <v>30</v>
      </c>
      <c r="C21" s="10"/>
      <c r="D21" s="52">
        <v>0</v>
      </c>
      <c r="E21" s="71">
        <f>ROUND(1700,0)</f>
        <v>1700</v>
      </c>
      <c r="F21" s="36">
        <f>ROUND(D21*E21,0)</f>
        <v>0</v>
      </c>
      <c r="H21" s="52">
        <v>0</v>
      </c>
      <c r="I21" s="36">
        <f>ROUND(E21*$Z$3,0)</f>
        <v>1785</v>
      </c>
      <c r="J21" s="36">
        <f>ROUND(H21*I21,0)</f>
        <v>0</v>
      </c>
      <c r="L21" s="52">
        <v>0</v>
      </c>
      <c r="M21" s="36">
        <f>ROUND(I21*$Z$3,0)</f>
        <v>1874</v>
      </c>
      <c r="N21" s="36">
        <f>ROUND(L21*M21,0)</f>
        <v>0</v>
      </c>
      <c r="P21" s="52">
        <v>0</v>
      </c>
      <c r="Q21" s="36">
        <f>ROUND(M21*$Z$3,0)</f>
        <v>1968</v>
      </c>
      <c r="R21" s="36">
        <f>ROUND(P21*Q21,0)</f>
        <v>0</v>
      </c>
      <c r="S21" s="14"/>
      <c r="T21" s="52">
        <v>0</v>
      </c>
      <c r="U21" s="36">
        <f>ROUND(Q21*$Z$3,0)</f>
        <v>2066</v>
      </c>
      <c r="V21" s="36">
        <f>ROUND(T21*U21,0)</f>
        <v>0</v>
      </c>
      <c r="W21" s="14"/>
      <c r="X21" s="75">
        <f>ROUND(+N21+J21+F21+R21+V21,0)</f>
        <v>0</v>
      </c>
    </row>
    <row r="22" spans="1:35" x14ac:dyDescent="0.2">
      <c r="A22" s="10" t="s">
        <v>29</v>
      </c>
      <c r="B22" s="10" t="s">
        <v>31</v>
      </c>
      <c r="C22" s="10"/>
      <c r="D22" s="52">
        <v>0</v>
      </c>
      <c r="E22" s="71">
        <f>ROUND(3400,0)</f>
        <v>3400</v>
      </c>
      <c r="F22" s="36">
        <f>ROUND(D22*E22,0)</f>
        <v>0</v>
      </c>
      <c r="H22" s="52">
        <v>0</v>
      </c>
      <c r="I22" s="36">
        <f>ROUND(E22*$Z$3,0)</f>
        <v>3570</v>
      </c>
      <c r="J22" s="36">
        <f>ROUND(H22*I22,0)</f>
        <v>0</v>
      </c>
      <c r="L22" s="52">
        <v>0</v>
      </c>
      <c r="M22" s="36">
        <f>ROUND(I22*$Z$3,0)</f>
        <v>3749</v>
      </c>
      <c r="N22" s="36">
        <f>ROUND(L22*M22,0)</f>
        <v>0</v>
      </c>
      <c r="P22" s="52">
        <v>0</v>
      </c>
      <c r="Q22" s="36">
        <f>ROUND(M22*$Z$3,0)</f>
        <v>3936</v>
      </c>
      <c r="R22" s="36">
        <f>ROUND(P22*Q22,0)</f>
        <v>0</v>
      </c>
      <c r="S22" s="14"/>
      <c r="T22" s="52">
        <v>0</v>
      </c>
      <c r="U22" s="36">
        <f>ROUND(Q22*$Z$3,0)</f>
        <v>4133</v>
      </c>
      <c r="V22" s="36">
        <f>ROUND(T22*U22,0)</f>
        <v>0</v>
      </c>
      <c r="W22" s="14"/>
      <c r="X22" s="75">
        <f>ROUND(+N22+J22+F22+R22+V22,0)</f>
        <v>0</v>
      </c>
    </row>
    <row r="23" spans="1:35" x14ac:dyDescent="0.2">
      <c r="A23" s="10"/>
      <c r="B23" s="10"/>
      <c r="C23" s="10"/>
      <c r="D23" s="20" t="s">
        <v>32</v>
      </c>
      <c r="E23" s="14" t="s">
        <v>33</v>
      </c>
      <c r="F23" s="36"/>
      <c r="H23" s="20" t="s">
        <v>32</v>
      </c>
      <c r="I23" s="14" t="s">
        <v>33</v>
      </c>
      <c r="J23" s="36"/>
      <c r="L23" s="20" t="s">
        <v>32</v>
      </c>
      <c r="M23" s="14" t="s">
        <v>33</v>
      </c>
      <c r="N23" s="36"/>
      <c r="P23" s="20" t="s">
        <v>32</v>
      </c>
      <c r="Q23" s="14" t="s">
        <v>33</v>
      </c>
      <c r="R23" s="36"/>
      <c r="S23" s="14"/>
      <c r="T23" s="20" t="s">
        <v>32</v>
      </c>
      <c r="U23" s="14" t="s">
        <v>33</v>
      </c>
      <c r="V23" s="36"/>
      <c r="W23" s="14"/>
      <c r="X23" s="17"/>
    </row>
    <row r="24" spans="1:35" x14ac:dyDescent="0.2">
      <c r="A24" s="10" t="s">
        <v>34</v>
      </c>
      <c r="B24" s="10"/>
      <c r="C24" s="10"/>
      <c r="D24" s="52">
        <v>0</v>
      </c>
      <c r="E24" s="72">
        <f>ROUND(0,0)</f>
        <v>0</v>
      </c>
      <c r="F24" s="36">
        <f>ROUND(D24*E24,0)</f>
        <v>0</v>
      </c>
      <c r="H24" s="52">
        <v>0</v>
      </c>
      <c r="I24" s="74">
        <f>ROUND(E24*$Z$3,2)</f>
        <v>0</v>
      </c>
      <c r="J24" s="36">
        <f>ROUND(H24*I24,0)</f>
        <v>0</v>
      </c>
      <c r="L24" s="52">
        <v>0</v>
      </c>
      <c r="M24" s="74">
        <f>ROUND(I24*$Z$3,2)</f>
        <v>0</v>
      </c>
      <c r="N24" s="36">
        <f>ROUND(L24*M24,0)</f>
        <v>0</v>
      </c>
      <c r="P24" s="52">
        <v>0</v>
      </c>
      <c r="Q24" s="74">
        <f>ROUND(M24*$Z$3,2)</f>
        <v>0</v>
      </c>
      <c r="R24" s="36">
        <f>ROUND(P24*Q24,0)</f>
        <v>0</v>
      </c>
      <c r="S24" s="14"/>
      <c r="T24" s="52">
        <v>0</v>
      </c>
      <c r="U24" s="74">
        <f>ROUND(Q24*$Z$3,2)</f>
        <v>0</v>
      </c>
      <c r="V24" s="36">
        <f>ROUND(T24*U24,0)</f>
        <v>0</v>
      </c>
      <c r="W24" s="14"/>
      <c r="X24" s="75">
        <f>ROUND(+N24+J24+F24+R24+V24,0)</f>
        <v>0</v>
      </c>
    </row>
    <row r="25" spans="1:35" x14ac:dyDescent="0.2">
      <c r="A25" s="10" t="s">
        <v>120</v>
      </c>
      <c r="B25" s="10"/>
      <c r="C25" s="10"/>
      <c r="D25" s="52">
        <v>0</v>
      </c>
      <c r="E25" s="72">
        <f>ROUND(0,0)</f>
        <v>0</v>
      </c>
      <c r="F25" s="36">
        <f>ROUND(D25*E25,0)</f>
        <v>0</v>
      </c>
      <c r="H25" s="52">
        <v>0</v>
      </c>
      <c r="I25" s="74">
        <f>ROUND(E25*$Z$3,2)</f>
        <v>0</v>
      </c>
      <c r="J25" s="36">
        <f>ROUND(H25*I25,0)</f>
        <v>0</v>
      </c>
      <c r="L25" s="52">
        <v>0</v>
      </c>
      <c r="M25" s="74">
        <f>ROUND(I25*$Z$3,2)</f>
        <v>0</v>
      </c>
      <c r="N25" s="36">
        <f>ROUND(L25*M25,0)</f>
        <v>0</v>
      </c>
      <c r="P25" s="52">
        <v>0</v>
      </c>
      <c r="Q25" s="74">
        <f>ROUND(M25*$Z$3,2)</f>
        <v>0</v>
      </c>
      <c r="R25" s="36">
        <f>ROUND(P25*Q25,0)</f>
        <v>0</v>
      </c>
      <c r="S25" s="14"/>
      <c r="T25" s="52">
        <v>0</v>
      </c>
      <c r="U25" s="74">
        <f>ROUND(Q25*$Z$3,2)</f>
        <v>0</v>
      </c>
      <c r="V25" s="36">
        <f>ROUND(T25*U25,0)</f>
        <v>0</v>
      </c>
      <c r="W25" s="14"/>
      <c r="X25" s="75">
        <f>ROUND(+N25+J25+F25+R25+V25,0)</f>
        <v>0</v>
      </c>
    </row>
    <row r="26" spans="1:35" x14ac:dyDescent="0.2">
      <c r="A26" s="10"/>
      <c r="B26" s="10"/>
      <c r="C26" s="10"/>
      <c r="D26" s="20" t="s">
        <v>27</v>
      </c>
      <c r="E26" s="10" t="s">
        <v>21</v>
      </c>
      <c r="F26" s="36"/>
      <c r="H26" s="20" t="s">
        <v>27</v>
      </c>
      <c r="I26" s="10" t="s">
        <v>21</v>
      </c>
      <c r="J26" s="36"/>
      <c r="L26" s="20" t="s">
        <v>27</v>
      </c>
      <c r="M26" s="10" t="s">
        <v>21</v>
      </c>
      <c r="N26" s="36"/>
      <c r="P26" s="20" t="s">
        <v>27</v>
      </c>
      <c r="Q26" s="10" t="s">
        <v>21</v>
      </c>
      <c r="R26" s="36"/>
      <c r="S26" s="14"/>
      <c r="T26" s="20" t="s">
        <v>27</v>
      </c>
      <c r="U26" s="10" t="s">
        <v>21</v>
      </c>
      <c r="V26" s="36"/>
      <c r="W26" s="14"/>
      <c r="X26" s="17"/>
    </row>
    <row r="27" spans="1:35" x14ac:dyDescent="0.2">
      <c r="A27" s="10" t="s">
        <v>77</v>
      </c>
      <c r="B27" s="10"/>
      <c r="C27" s="10"/>
      <c r="D27" s="52">
        <v>0</v>
      </c>
      <c r="E27" s="73">
        <f>ROUND(0/12,0)</f>
        <v>0</v>
      </c>
      <c r="F27" s="36">
        <f>ROUND(D27*E27,0)</f>
        <v>0</v>
      </c>
      <c r="H27" s="52">
        <v>0</v>
      </c>
      <c r="I27" s="36">
        <f>ROUND(E27*$Z$3,0)</f>
        <v>0</v>
      </c>
      <c r="J27" s="36">
        <f>ROUND(H27*I27,0)</f>
        <v>0</v>
      </c>
      <c r="L27" s="52">
        <v>0</v>
      </c>
      <c r="M27" s="36">
        <f>ROUND(I27*$Z$3,0)</f>
        <v>0</v>
      </c>
      <c r="N27" s="36">
        <f>ROUND(L27*M27,0)</f>
        <v>0</v>
      </c>
      <c r="P27" s="52">
        <v>0</v>
      </c>
      <c r="Q27" s="36">
        <f>ROUND(M27*$Z$3,0)</f>
        <v>0</v>
      </c>
      <c r="R27" s="36">
        <f>ROUND(P27*Q27,0)</f>
        <v>0</v>
      </c>
      <c r="S27" s="14"/>
      <c r="T27" s="52">
        <v>0</v>
      </c>
      <c r="U27" s="36">
        <f>ROUND(Q27*$Z$3,0)</f>
        <v>0</v>
      </c>
      <c r="V27" s="36">
        <f>ROUND(T27*U27,0)</f>
        <v>0</v>
      </c>
      <c r="W27" s="14"/>
      <c r="X27" s="75">
        <f>ROUND(+N27+J27+F27+R27+V27,0)</f>
        <v>0</v>
      </c>
    </row>
    <row r="28" spans="1:35" x14ac:dyDescent="0.2">
      <c r="A28" s="10" t="s">
        <v>78</v>
      </c>
      <c r="B28" s="10"/>
      <c r="C28" s="10"/>
      <c r="D28" s="52">
        <v>0</v>
      </c>
      <c r="E28" s="73">
        <f>ROUND(0/12,0)</f>
        <v>0</v>
      </c>
      <c r="F28" s="36">
        <f>ROUND(D28*E28,0)</f>
        <v>0</v>
      </c>
      <c r="G28" s="17"/>
      <c r="H28" s="52">
        <v>0</v>
      </c>
      <c r="I28" s="36">
        <f>ROUND(E28*$Z$3,0)</f>
        <v>0</v>
      </c>
      <c r="J28" s="36">
        <f>ROUND(H28*I28,0)</f>
        <v>0</v>
      </c>
      <c r="K28" s="17"/>
      <c r="L28" s="52">
        <v>0</v>
      </c>
      <c r="M28" s="36">
        <f>ROUND(I28*$Z$3,0)</f>
        <v>0</v>
      </c>
      <c r="N28" s="36">
        <f>ROUND(L28*M28,0)</f>
        <v>0</v>
      </c>
      <c r="O28" s="17"/>
      <c r="P28" s="52">
        <v>0</v>
      </c>
      <c r="Q28" s="36">
        <f>ROUND(M28*$Z$3,0)</f>
        <v>0</v>
      </c>
      <c r="R28" s="36">
        <f>ROUND(P28*Q28,0)</f>
        <v>0</v>
      </c>
      <c r="S28" s="14"/>
      <c r="T28" s="52">
        <v>0</v>
      </c>
      <c r="U28" s="36">
        <f>ROUND(Q28*$Z$3,0)</f>
        <v>0</v>
      </c>
      <c r="V28" s="36">
        <f>ROUND(T28*U28,0)</f>
        <v>0</v>
      </c>
      <c r="W28" s="14"/>
      <c r="X28" s="75">
        <f>ROUND(+N28+J28+F28+R28+V28,0)</f>
        <v>0</v>
      </c>
    </row>
    <row r="29" spans="1:35" x14ac:dyDescent="0.2">
      <c r="A29" s="10" t="s">
        <v>79</v>
      </c>
      <c r="B29" s="10"/>
      <c r="C29" s="10"/>
      <c r="D29" s="52">
        <v>0</v>
      </c>
      <c r="E29" s="73">
        <f>ROUND(0/12,0)</f>
        <v>0</v>
      </c>
      <c r="F29" s="36">
        <f>ROUND(D29*E29,0)</f>
        <v>0</v>
      </c>
      <c r="G29" s="17"/>
      <c r="H29" s="52">
        <v>0</v>
      </c>
      <c r="I29" s="36">
        <f>ROUND(E29*$Z$3,0)</f>
        <v>0</v>
      </c>
      <c r="J29" s="36">
        <f>ROUND(H29*I29,0)</f>
        <v>0</v>
      </c>
      <c r="K29" s="17"/>
      <c r="L29" s="52">
        <v>0</v>
      </c>
      <c r="M29" s="36">
        <f>ROUND(I29*$Z$3,0)</f>
        <v>0</v>
      </c>
      <c r="N29" s="36">
        <f>ROUND(L29*M29,0)</f>
        <v>0</v>
      </c>
      <c r="O29" s="17"/>
      <c r="P29" s="52">
        <v>0</v>
      </c>
      <c r="Q29" s="36">
        <f>ROUND(M29*$Z$3,0)</f>
        <v>0</v>
      </c>
      <c r="R29" s="36">
        <f>ROUND(P29*Q29,0)</f>
        <v>0</v>
      </c>
      <c r="S29" s="14"/>
      <c r="T29" s="52">
        <v>0</v>
      </c>
      <c r="U29" s="36">
        <f>ROUND(Q29*$Z$3,0)</f>
        <v>0</v>
      </c>
      <c r="V29" s="36">
        <f>ROUND(T29*U29,0)</f>
        <v>0</v>
      </c>
      <c r="W29" s="14"/>
      <c r="X29" s="75">
        <f>ROUND(+N29+J29+F29+R29+V29,0)</f>
        <v>0</v>
      </c>
    </row>
    <row r="30" spans="1:35" x14ac:dyDescent="0.2">
      <c r="A30" s="10" t="s">
        <v>129</v>
      </c>
      <c r="B30" s="10"/>
      <c r="C30" s="10"/>
      <c r="D30" s="52">
        <v>0</v>
      </c>
      <c r="E30" s="73">
        <f>ROUND(0/12,0)</f>
        <v>0</v>
      </c>
      <c r="F30" s="36">
        <f>ROUND(D30*E30,0)</f>
        <v>0</v>
      </c>
      <c r="G30" s="17"/>
      <c r="H30" s="52">
        <v>0</v>
      </c>
      <c r="I30" s="36">
        <f>ROUND(E30*$Z$3,0)</f>
        <v>0</v>
      </c>
      <c r="J30" s="36">
        <f>ROUND(H30*I30,0)</f>
        <v>0</v>
      </c>
      <c r="K30" s="17"/>
      <c r="L30" s="52">
        <v>0</v>
      </c>
      <c r="M30" s="36">
        <f>ROUND(I30*$Z$3,0)</f>
        <v>0</v>
      </c>
      <c r="N30" s="36">
        <f>ROUND(L30*M30,0)</f>
        <v>0</v>
      </c>
      <c r="O30" s="17"/>
      <c r="P30" s="52">
        <v>0</v>
      </c>
      <c r="Q30" s="36">
        <f>ROUND(M30*$Z$3,0)</f>
        <v>0</v>
      </c>
      <c r="R30" s="36">
        <f>ROUND(P30*Q30,0)</f>
        <v>0</v>
      </c>
      <c r="S30" s="14"/>
      <c r="T30" s="52">
        <v>0</v>
      </c>
      <c r="U30" s="36">
        <f>ROUND(Q30*$Z$3,0)</f>
        <v>0</v>
      </c>
      <c r="V30" s="36">
        <f>ROUND(T30*U30,0)</f>
        <v>0</v>
      </c>
      <c r="W30" s="14"/>
      <c r="X30" s="75">
        <f>ROUND(+N30+J30+F30+R30+V30,0)</f>
        <v>0</v>
      </c>
    </row>
    <row r="31" spans="1:35" x14ac:dyDescent="0.2">
      <c r="A31" s="10"/>
      <c r="B31" s="10"/>
      <c r="C31" s="10"/>
      <c r="D31" s="10" t="s">
        <v>35</v>
      </c>
      <c r="E31" s="14"/>
      <c r="F31" s="36"/>
      <c r="H31" s="10" t="s">
        <v>35</v>
      </c>
      <c r="I31" s="14"/>
      <c r="J31" s="36"/>
      <c r="L31" s="10" t="s">
        <v>35</v>
      </c>
      <c r="M31" s="14"/>
      <c r="N31" s="36"/>
      <c r="P31" s="10" t="s">
        <v>35</v>
      </c>
      <c r="Q31" s="14"/>
      <c r="R31" s="36"/>
      <c r="S31" s="14"/>
      <c r="T31" s="10" t="s">
        <v>35</v>
      </c>
      <c r="U31" s="14"/>
      <c r="V31" s="36"/>
      <c r="W31" s="14"/>
    </row>
    <row r="32" spans="1:35" x14ac:dyDescent="0.2">
      <c r="A32" s="10" t="s">
        <v>36</v>
      </c>
      <c r="B32" s="10"/>
      <c r="C32" s="10"/>
      <c r="D32" s="24">
        <v>0</v>
      </c>
      <c r="E32" s="14">
        <f>'Investigator 1'!E32</f>
        <v>339.24</v>
      </c>
      <c r="F32" s="36">
        <f>ROUND(D32*E32,0)</f>
        <v>0</v>
      </c>
      <c r="H32" s="24">
        <v>0</v>
      </c>
      <c r="I32" s="14">
        <f>ROUND(E32*$Z$3,0)</f>
        <v>356</v>
      </c>
      <c r="J32" s="36">
        <f>ROUND(H32*I32,0)</f>
        <v>0</v>
      </c>
      <c r="L32" s="24">
        <v>0</v>
      </c>
      <c r="M32" s="14">
        <f>ROUND(I32*$Z$3,0)</f>
        <v>374</v>
      </c>
      <c r="N32" s="36">
        <f>ROUND(L32*M32,0)</f>
        <v>0</v>
      </c>
      <c r="P32" s="24">
        <v>0</v>
      </c>
      <c r="Q32" s="14">
        <f>ROUND(M32*$Z$3,0)</f>
        <v>393</v>
      </c>
      <c r="R32" s="36">
        <f>ROUND(P32*Q32,0)</f>
        <v>0</v>
      </c>
      <c r="S32" s="14"/>
      <c r="T32" s="24">
        <v>0</v>
      </c>
      <c r="U32" s="14">
        <f>ROUND(Q32*$Z$3,0)</f>
        <v>413</v>
      </c>
      <c r="V32" s="36">
        <f>ROUND(T32*U32,0)</f>
        <v>0</v>
      </c>
      <c r="W32" s="14"/>
      <c r="X32" s="75">
        <f>ROUND(+N32+J32+F32+R32+V32,0)</f>
        <v>0</v>
      </c>
    </row>
    <row r="33" spans="1:35" x14ac:dyDescent="0.2">
      <c r="A33" s="18" t="s">
        <v>37</v>
      </c>
      <c r="B33" s="18"/>
      <c r="C33" s="18"/>
      <c r="D33" s="19"/>
      <c r="E33" s="18"/>
      <c r="F33" s="65">
        <f>SUM(F18:F32)</f>
        <v>0</v>
      </c>
      <c r="G33" s="18"/>
      <c r="H33" s="19"/>
      <c r="I33" s="18"/>
      <c r="J33" s="65">
        <f>SUM(J18:J32)</f>
        <v>0</v>
      </c>
      <c r="K33" s="18"/>
      <c r="L33" s="19"/>
      <c r="M33" s="18"/>
      <c r="N33" s="65">
        <f>SUM(N18:N32)</f>
        <v>0</v>
      </c>
      <c r="O33" s="18"/>
      <c r="P33" s="19"/>
      <c r="Q33" s="18"/>
      <c r="R33" s="65">
        <f>SUM(R18:R32)</f>
        <v>0</v>
      </c>
      <c r="S33" s="19"/>
      <c r="T33" s="19"/>
      <c r="U33" s="18"/>
      <c r="V33" s="65">
        <f>SUM(V18:V32)</f>
        <v>0</v>
      </c>
      <c r="W33" s="19"/>
      <c r="X33" s="65">
        <f>SUM(X18:X32)</f>
        <v>0</v>
      </c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1:35" x14ac:dyDescent="0.2">
      <c r="A34" s="83" t="s">
        <v>38</v>
      </c>
      <c r="B34" s="10"/>
      <c r="C34" s="10"/>
      <c r="D34" s="14"/>
      <c r="E34" s="25"/>
      <c r="F34" s="36"/>
      <c r="H34" s="14"/>
      <c r="I34" s="25"/>
      <c r="J34" s="36"/>
      <c r="L34" s="14"/>
      <c r="M34" s="25"/>
      <c r="N34" s="36"/>
      <c r="P34" s="14"/>
      <c r="Q34" s="25"/>
      <c r="R34" s="36"/>
      <c r="S34" s="14"/>
      <c r="T34" s="14"/>
      <c r="U34" s="25"/>
      <c r="V34" s="36"/>
      <c r="W34" s="14"/>
    </row>
    <row r="35" spans="1:35" x14ac:dyDescent="0.2">
      <c r="A35" s="10" t="s">
        <v>122</v>
      </c>
      <c r="B35" s="10"/>
      <c r="C35" s="10"/>
      <c r="D35" s="14"/>
      <c r="E35" s="34">
        <f>'Investigator 1'!E39</f>
        <v>0.22</v>
      </c>
      <c r="F35" s="36">
        <f>ROUND(E35*(F11+F13+F15+F17),0)</f>
        <v>0</v>
      </c>
      <c r="H35" s="14"/>
      <c r="I35" s="34">
        <f>'Investigator 1'!I39</f>
        <v>0.22</v>
      </c>
      <c r="J35" s="36">
        <f>ROUND(I35*(J11+J13+J15+J17),0)</f>
        <v>0</v>
      </c>
      <c r="L35" s="14"/>
      <c r="M35" s="34">
        <f>'Investigator 1'!M39</f>
        <v>0.22</v>
      </c>
      <c r="N35" s="36">
        <f>ROUND(M35*(N11+N13+N15+N17),0)</f>
        <v>0</v>
      </c>
      <c r="P35" s="14"/>
      <c r="Q35" s="34">
        <f>'Investigator 1'!Q39</f>
        <v>0.22</v>
      </c>
      <c r="R35" s="36">
        <f>ROUND(Q35*(R11+R13+R15+R17),0)</f>
        <v>0</v>
      </c>
      <c r="S35" s="14"/>
      <c r="T35" s="14"/>
      <c r="U35" s="34">
        <f>'Investigator 1'!U39</f>
        <v>0.22</v>
      </c>
      <c r="V35" s="36">
        <f>ROUND(U35*(V11+V13+V15+V17),0)</f>
        <v>0</v>
      </c>
      <c r="W35" s="14"/>
      <c r="X35" s="75">
        <f t="shared" ref="X35:X40" si="11">ROUND(+N35+J35+F35+R35+V35,0)</f>
        <v>0</v>
      </c>
    </row>
    <row r="36" spans="1:35" x14ac:dyDescent="0.2">
      <c r="A36" s="10" t="s">
        <v>146</v>
      </c>
      <c r="B36" s="10"/>
      <c r="C36" s="10"/>
      <c r="D36" s="14"/>
      <c r="E36" s="34">
        <f>'Investigator 1'!E40</f>
        <v>0.29199999999999998</v>
      </c>
      <c r="F36" s="36">
        <f>ROUND(E36*(F10+F12+F14+F16),0)</f>
        <v>0</v>
      </c>
      <c r="H36" s="14"/>
      <c r="I36" s="34">
        <f>'Investigator 1'!I40</f>
        <v>0.29399999999999998</v>
      </c>
      <c r="J36" s="36">
        <f>ROUND(I36*(J10+J12+J14+J16),0)</f>
        <v>0</v>
      </c>
      <c r="L36" s="14"/>
      <c r="M36" s="34">
        <f>'Investigator 1'!M40</f>
        <v>0.29599999999999999</v>
      </c>
      <c r="N36" s="36">
        <f>ROUND(M36*(N10+N12+N14+N16),0)</f>
        <v>0</v>
      </c>
      <c r="P36" s="14"/>
      <c r="Q36" s="34">
        <f>'Investigator 1'!Q40</f>
        <v>0.29799999999999999</v>
      </c>
      <c r="R36" s="36">
        <f>ROUND(Q36*(R10+R12+R14+R16),0)</f>
        <v>0</v>
      </c>
      <c r="S36" s="14"/>
      <c r="T36" s="14"/>
      <c r="U36" s="34">
        <f>'Investigator 1'!U40</f>
        <v>0.29799999999999999</v>
      </c>
      <c r="V36" s="36">
        <f>ROUND(U36*(V10+V12+V14+V16),0)</f>
        <v>0</v>
      </c>
      <c r="W36" s="14"/>
      <c r="X36" s="75">
        <f t="shared" si="11"/>
        <v>0</v>
      </c>
    </row>
    <row r="37" spans="1:35" x14ac:dyDescent="0.2">
      <c r="A37" s="10" t="s">
        <v>147</v>
      </c>
      <c r="B37" s="10"/>
      <c r="C37" s="10"/>
      <c r="D37" s="14"/>
      <c r="E37" s="34">
        <f>'Investigator 1'!E41</f>
        <v>0.35499999999999998</v>
      </c>
      <c r="F37" s="36">
        <f>ROUND(E37*(F27+F28+F29+F30),0)</f>
        <v>0</v>
      </c>
      <c r="H37" s="14"/>
      <c r="I37" s="34">
        <f>'Investigator 1'!I41</f>
        <v>0.36</v>
      </c>
      <c r="J37" s="36">
        <f>ROUND(I37*(J27+J28+J29+J30),0)</f>
        <v>0</v>
      </c>
      <c r="L37" s="14"/>
      <c r="M37" s="34">
        <f>'Investigator 1'!M41</f>
        <v>0.36599999999999999</v>
      </c>
      <c r="N37" s="36">
        <f>ROUND(M37*(N27+N28+N29+N30),0)</f>
        <v>0</v>
      </c>
      <c r="P37" s="14"/>
      <c r="Q37" s="34">
        <f>'Investigator 1'!Q41</f>
        <v>0.372</v>
      </c>
      <c r="R37" s="36">
        <f>ROUND(Q37*(R27+R28+R29+R30),0)</f>
        <v>0</v>
      </c>
      <c r="S37" s="14"/>
      <c r="T37" s="14"/>
      <c r="U37" s="34">
        <f>'Investigator 1'!U41</f>
        <v>0.372</v>
      </c>
      <c r="V37" s="36">
        <f>ROUND(U37*(V27+V28+V29+V30),0)</f>
        <v>0</v>
      </c>
      <c r="W37" s="14"/>
      <c r="X37" s="75">
        <f t="shared" si="11"/>
        <v>0</v>
      </c>
    </row>
    <row r="38" spans="1:35" x14ac:dyDescent="0.2">
      <c r="A38" s="10" t="s">
        <v>123</v>
      </c>
      <c r="B38" s="10"/>
      <c r="C38" s="10"/>
      <c r="D38" s="14"/>
      <c r="E38" s="34">
        <f>'Investigator 1'!E42</f>
        <v>0.26800000000000002</v>
      </c>
      <c r="F38" s="36">
        <f>ROUND(E38*(F20),0)</f>
        <v>0</v>
      </c>
      <c r="H38" s="14"/>
      <c r="I38" s="34">
        <f>'Investigator 1'!I42</f>
        <v>0.27300000000000002</v>
      </c>
      <c r="J38" s="36">
        <f>ROUND(I38*(J20),0)</f>
        <v>0</v>
      </c>
      <c r="L38" s="14"/>
      <c r="M38" s="34">
        <f>'Investigator 1'!M42</f>
        <v>0.27900000000000003</v>
      </c>
      <c r="N38" s="36">
        <f>ROUND(M38*(N20),0)</f>
        <v>0</v>
      </c>
      <c r="P38" s="14"/>
      <c r="Q38" s="34">
        <f>'Investigator 1'!Q42</f>
        <v>0.27900000000000003</v>
      </c>
      <c r="R38" s="36">
        <f>ROUND(Q38*(R20),0)</f>
        <v>0</v>
      </c>
      <c r="S38" s="14"/>
      <c r="T38" s="14"/>
      <c r="U38" s="34">
        <f>'Investigator 1'!U42</f>
        <v>0.27900000000000003</v>
      </c>
      <c r="V38" s="36">
        <f>ROUND(U38*(V20),0)</f>
        <v>0</v>
      </c>
      <c r="W38" s="14"/>
      <c r="X38" s="75">
        <f t="shared" si="11"/>
        <v>0</v>
      </c>
    </row>
    <row r="39" spans="1:35" x14ac:dyDescent="0.2">
      <c r="A39" s="10" t="s">
        <v>124</v>
      </c>
      <c r="B39" s="10"/>
      <c r="C39" s="10"/>
      <c r="D39" s="14"/>
      <c r="E39" s="64" t="str">
        <f>'Investigator 1'!E43</f>
        <v>1%</v>
      </c>
      <c r="F39" s="36">
        <f>ROUND(E39*(F21+F22+F24+F25),0)</f>
        <v>0</v>
      </c>
      <c r="H39" s="14"/>
      <c r="I39" s="34">
        <f>'Investigator 1'!I43</f>
        <v>0.01</v>
      </c>
      <c r="J39" s="36">
        <f>ROUND(I39*(J21+J22+J24+J25),0)</f>
        <v>0</v>
      </c>
      <c r="L39" s="14"/>
      <c r="M39" s="34">
        <f>'Investigator 1'!M43</f>
        <v>0.01</v>
      </c>
      <c r="N39" s="36">
        <f>ROUND(M39*(N21+N22+N24+N25),0)</f>
        <v>0</v>
      </c>
      <c r="P39" s="14"/>
      <c r="Q39" s="34">
        <f>'Investigator 1'!Q43</f>
        <v>0.01</v>
      </c>
      <c r="R39" s="36">
        <f>ROUND(Q39*(R21+R22+R24+R25),0)</f>
        <v>0</v>
      </c>
      <c r="S39" s="14"/>
      <c r="T39" s="14"/>
      <c r="U39" s="34">
        <f>'Investigator 1'!U43</f>
        <v>0.01</v>
      </c>
      <c r="V39" s="36">
        <f>ROUND(U39*(V21+V22+V24+V25),0)</f>
        <v>0</v>
      </c>
      <c r="W39" s="14"/>
      <c r="X39" s="75">
        <f t="shared" si="11"/>
        <v>0</v>
      </c>
    </row>
    <row r="40" spans="1:35" x14ac:dyDescent="0.2">
      <c r="A40" s="10" t="s">
        <v>134</v>
      </c>
      <c r="B40" s="10"/>
      <c r="C40" s="10"/>
      <c r="D40" s="26">
        <v>0</v>
      </c>
      <c r="E40" s="14">
        <f>'Investigator 1'!E46</f>
        <v>373</v>
      </c>
      <c r="F40" s="36">
        <f>ROUND((D40)*E40,0)</f>
        <v>0</v>
      </c>
      <c r="H40" s="26">
        <v>0</v>
      </c>
      <c r="I40" s="14">
        <f>'Investigator 1'!I46</f>
        <v>410</v>
      </c>
      <c r="J40" s="36">
        <f>ROUND((H40)*I40,0)</f>
        <v>0</v>
      </c>
      <c r="L40" s="26">
        <v>0</v>
      </c>
      <c r="M40" s="14">
        <f>'Investigator 1'!M46</f>
        <v>451</v>
      </c>
      <c r="N40" s="36">
        <f>ROUND((L40)*M40,0)</f>
        <v>0</v>
      </c>
      <c r="P40" s="26">
        <v>0</v>
      </c>
      <c r="Q40" s="14">
        <f>'Investigator 1'!Q46</f>
        <v>496</v>
      </c>
      <c r="R40" s="36">
        <f>ROUND((P40)*Q40,0)</f>
        <v>0</v>
      </c>
      <c r="S40" s="14"/>
      <c r="T40" s="26">
        <v>0</v>
      </c>
      <c r="U40" s="14">
        <f>'Investigator 1'!U46</f>
        <v>496</v>
      </c>
      <c r="V40" s="36">
        <f>ROUND((T40)*U40,0)</f>
        <v>0</v>
      </c>
      <c r="W40" s="14"/>
      <c r="X40" s="75">
        <f t="shared" si="11"/>
        <v>0</v>
      </c>
    </row>
    <row r="41" spans="1:35" x14ac:dyDescent="0.2">
      <c r="A41" s="18" t="s">
        <v>39</v>
      </c>
      <c r="B41" s="18"/>
      <c r="C41" s="18"/>
      <c r="D41" s="19"/>
      <c r="E41" s="27"/>
      <c r="F41" s="65">
        <f>SUM(F35:F40)</f>
        <v>0</v>
      </c>
      <c r="G41" s="18"/>
      <c r="H41" s="19"/>
      <c r="I41" s="27"/>
      <c r="J41" s="65">
        <f>SUM(J35:J40)</f>
        <v>0</v>
      </c>
      <c r="K41" s="18"/>
      <c r="L41" s="19"/>
      <c r="M41" s="27"/>
      <c r="N41" s="65">
        <f>SUM(N35:N40)</f>
        <v>0</v>
      </c>
      <c r="O41" s="18"/>
      <c r="P41" s="19"/>
      <c r="Q41" s="27"/>
      <c r="R41" s="65">
        <f>SUM(R35:R40)</f>
        <v>0</v>
      </c>
      <c r="S41" s="19"/>
      <c r="T41" s="19"/>
      <c r="U41" s="27"/>
      <c r="V41" s="65">
        <f>SUM(V35:V40)</f>
        <v>0</v>
      </c>
      <c r="W41" s="19"/>
      <c r="X41" s="65">
        <f>SUM(X35:X40)</f>
        <v>0</v>
      </c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x14ac:dyDescent="0.2">
      <c r="A42" s="18" t="s">
        <v>40</v>
      </c>
      <c r="B42" s="18"/>
      <c r="C42" s="18"/>
      <c r="D42" s="19"/>
      <c r="E42" s="18"/>
      <c r="F42" s="65">
        <f>+F41+F33</f>
        <v>0</v>
      </c>
      <c r="G42" s="18"/>
      <c r="H42" s="19"/>
      <c r="I42" s="18"/>
      <c r="J42" s="65">
        <f>+J41+J33</f>
        <v>0</v>
      </c>
      <c r="K42" s="18"/>
      <c r="L42" s="19"/>
      <c r="M42" s="18"/>
      <c r="N42" s="65">
        <f>+N41+N33</f>
        <v>0</v>
      </c>
      <c r="O42" s="18"/>
      <c r="P42" s="19"/>
      <c r="Q42" s="18"/>
      <c r="R42" s="65">
        <f>+R41+R33</f>
        <v>0</v>
      </c>
      <c r="S42" s="19"/>
      <c r="T42" s="19"/>
      <c r="U42" s="18"/>
      <c r="V42" s="65">
        <f>+V41+V33</f>
        <v>0</v>
      </c>
      <c r="W42" s="19"/>
      <c r="X42" s="65">
        <f>+X41+X33</f>
        <v>0</v>
      </c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s="18" customFormat="1" x14ac:dyDescent="0.2">
      <c r="A43" s="84" t="s">
        <v>81</v>
      </c>
      <c r="F43" s="66"/>
      <c r="J43" s="66"/>
      <c r="N43" s="66"/>
      <c r="R43" s="66"/>
      <c r="S43" s="19"/>
      <c r="V43" s="66"/>
      <c r="W43" s="19"/>
      <c r="X43" s="19"/>
    </row>
    <row r="44" spans="1:35" x14ac:dyDescent="0.2">
      <c r="A44" s="10" t="s">
        <v>67</v>
      </c>
      <c r="B44" s="10"/>
      <c r="C44" s="10"/>
      <c r="D44" s="10"/>
      <c r="E44" s="10"/>
      <c r="F44" s="67">
        <v>0</v>
      </c>
      <c r="H44" s="10"/>
      <c r="I44" s="10"/>
      <c r="J44" s="67">
        <v>0</v>
      </c>
      <c r="L44" s="10"/>
      <c r="M44" s="10"/>
      <c r="N44" s="67">
        <v>0</v>
      </c>
      <c r="P44" s="10"/>
      <c r="Q44" s="10"/>
      <c r="R44" s="67">
        <v>0</v>
      </c>
      <c r="S44" s="14"/>
      <c r="T44" s="10"/>
      <c r="U44" s="10"/>
      <c r="V44" s="67">
        <v>0</v>
      </c>
      <c r="W44" s="14"/>
      <c r="X44" s="75">
        <f t="shared" ref="X44:X50" si="12">ROUND(+N44+J44+F44+R44+V44,0)</f>
        <v>0</v>
      </c>
    </row>
    <row r="45" spans="1:35" x14ac:dyDescent="0.2">
      <c r="A45" s="10" t="s">
        <v>70</v>
      </c>
      <c r="B45" s="10"/>
      <c r="C45" s="10"/>
      <c r="D45" s="10"/>
      <c r="E45" s="10"/>
      <c r="F45" s="67">
        <v>0</v>
      </c>
      <c r="H45" s="10"/>
      <c r="I45" s="10"/>
      <c r="J45" s="67">
        <v>0</v>
      </c>
      <c r="L45" s="10"/>
      <c r="M45" s="10"/>
      <c r="N45" s="67">
        <v>0</v>
      </c>
      <c r="P45" s="10"/>
      <c r="Q45" s="10"/>
      <c r="R45" s="67">
        <v>0</v>
      </c>
      <c r="S45" s="14"/>
      <c r="T45" s="10"/>
      <c r="U45" s="10"/>
      <c r="V45" s="67">
        <v>0</v>
      </c>
      <c r="W45" s="14"/>
      <c r="X45" s="75">
        <f t="shared" si="12"/>
        <v>0</v>
      </c>
    </row>
    <row r="46" spans="1:35" x14ac:dyDescent="0.2">
      <c r="A46" s="10" t="s">
        <v>66</v>
      </c>
      <c r="B46" s="10"/>
      <c r="C46" s="10"/>
      <c r="D46" s="10"/>
      <c r="E46" s="10"/>
      <c r="F46" s="67">
        <v>0</v>
      </c>
      <c r="H46" s="10"/>
      <c r="I46" s="10"/>
      <c r="J46" s="67">
        <v>0</v>
      </c>
      <c r="L46" s="10"/>
      <c r="M46" s="10"/>
      <c r="N46" s="67">
        <v>0</v>
      </c>
      <c r="P46" s="10"/>
      <c r="Q46" s="10"/>
      <c r="R46" s="67">
        <v>0</v>
      </c>
      <c r="S46" s="14"/>
      <c r="T46" s="10"/>
      <c r="U46" s="10"/>
      <c r="V46" s="67">
        <v>0</v>
      </c>
      <c r="W46" s="14"/>
      <c r="X46" s="75">
        <f t="shared" si="12"/>
        <v>0</v>
      </c>
    </row>
    <row r="47" spans="1:35" x14ac:dyDescent="0.2">
      <c r="A47" s="10" t="s">
        <v>65</v>
      </c>
      <c r="B47" s="10"/>
      <c r="C47" s="10"/>
      <c r="D47" s="10"/>
      <c r="E47" s="10"/>
      <c r="F47" s="67">
        <v>0</v>
      </c>
      <c r="H47" s="10"/>
      <c r="I47" s="10"/>
      <c r="J47" s="67">
        <v>0</v>
      </c>
      <c r="L47" s="10"/>
      <c r="M47" s="10"/>
      <c r="N47" s="67">
        <v>0</v>
      </c>
      <c r="P47" s="10"/>
      <c r="Q47" s="10"/>
      <c r="R47" s="67">
        <v>0</v>
      </c>
      <c r="S47" s="14"/>
      <c r="T47" s="10"/>
      <c r="U47" s="10"/>
      <c r="V47" s="67">
        <v>0</v>
      </c>
      <c r="W47" s="14"/>
      <c r="X47" s="75">
        <f t="shared" si="12"/>
        <v>0</v>
      </c>
    </row>
    <row r="48" spans="1:35" x14ac:dyDescent="0.2">
      <c r="A48" s="18" t="s">
        <v>41</v>
      </c>
      <c r="B48" s="18"/>
      <c r="C48" s="18"/>
      <c r="D48" s="18"/>
      <c r="E48" s="18"/>
      <c r="F48" s="65">
        <f>SUM(F43:F47)</f>
        <v>0</v>
      </c>
      <c r="G48" s="18"/>
      <c r="H48" s="18"/>
      <c r="I48" s="18"/>
      <c r="J48" s="65">
        <f>SUM(J43:J47)</f>
        <v>0</v>
      </c>
      <c r="K48" s="18"/>
      <c r="L48" s="18"/>
      <c r="M48" s="18"/>
      <c r="N48" s="65">
        <f>SUM(N43:N47)</f>
        <v>0</v>
      </c>
      <c r="O48" s="18"/>
      <c r="P48" s="18"/>
      <c r="Q48" s="18"/>
      <c r="R48" s="65">
        <f>SUM(R43:R47)</f>
        <v>0</v>
      </c>
      <c r="S48" s="19"/>
      <c r="T48" s="18"/>
      <c r="U48" s="18"/>
      <c r="V48" s="65">
        <f>SUM(V43:V47)</f>
        <v>0</v>
      </c>
      <c r="W48" s="19"/>
      <c r="X48" s="65">
        <f>SUM(X43:X47)</f>
        <v>0</v>
      </c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:35" x14ac:dyDescent="0.2">
      <c r="A49" s="84" t="s">
        <v>42</v>
      </c>
      <c r="B49" s="10" t="s">
        <v>63</v>
      </c>
      <c r="C49" s="10"/>
      <c r="D49" s="10"/>
      <c r="E49" s="10"/>
      <c r="F49" s="67">
        <v>0</v>
      </c>
      <c r="H49" s="10"/>
      <c r="I49" s="10"/>
      <c r="J49" s="36">
        <f>ROUND(F49*$Z$3,0)</f>
        <v>0</v>
      </c>
      <c r="L49" s="10"/>
      <c r="M49" s="10"/>
      <c r="N49" s="36">
        <f>ROUND(J49*$Z$3,0)</f>
        <v>0</v>
      </c>
      <c r="P49" s="10"/>
      <c r="Q49" s="10"/>
      <c r="R49" s="36">
        <f>ROUND(N49*$Z$3,0)</f>
        <v>0</v>
      </c>
      <c r="S49" s="14"/>
      <c r="T49" s="10"/>
      <c r="U49" s="10"/>
      <c r="V49" s="36">
        <f>ROUND(R49*$Z$3,0)</f>
        <v>0</v>
      </c>
      <c r="W49" s="14"/>
      <c r="X49" s="75">
        <f t="shared" si="12"/>
        <v>0</v>
      </c>
    </row>
    <row r="50" spans="1:35" x14ac:dyDescent="0.2">
      <c r="A50" s="10"/>
      <c r="B50" s="10" t="s">
        <v>43</v>
      </c>
      <c r="C50" s="10"/>
      <c r="D50" s="10"/>
      <c r="E50" s="10"/>
      <c r="F50" s="67">
        <v>0</v>
      </c>
      <c r="H50" s="10"/>
      <c r="I50" s="10"/>
      <c r="J50" s="36">
        <f>ROUND(F50*$Z$3,0)</f>
        <v>0</v>
      </c>
      <c r="L50" s="10"/>
      <c r="M50" s="10"/>
      <c r="N50" s="36">
        <f>ROUND(J50*$Z$3,0)</f>
        <v>0</v>
      </c>
      <c r="P50" s="10"/>
      <c r="Q50" s="10"/>
      <c r="R50" s="36">
        <f>ROUND(N50*$Z$3,0)</f>
        <v>0</v>
      </c>
      <c r="S50" s="14"/>
      <c r="T50" s="10"/>
      <c r="U50" s="10"/>
      <c r="V50" s="36">
        <f>ROUND(R50*$Z$3,0)</f>
        <v>0</v>
      </c>
      <c r="W50" s="14"/>
      <c r="X50" s="75">
        <f t="shared" si="12"/>
        <v>0</v>
      </c>
    </row>
    <row r="51" spans="1:35" x14ac:dyDescent="0.2">
      <c r="A51" s="85" t="s">
        <v>151</v>
      </c>
      <c r="B51" s="29"/>
      <c r="C51" s="29"/>
      <c r="D51" s="29"/>
      <c r="E51" s="29"/>
      <c r="F51" s="68"/>
      <c r="G51" s="31"/>
      <c r="H51" s="29"/>
      <c r="I51" s="29"/>
      <c r="J51" s="68"/>
      <c r="K51" s="31"/>
      <c r="L51" s="29"/>
      <c r="M51" s="29"/>
      <c r="N51" s="68"/>
      <c r="O51" s="31"/>
      <c r="P51" s="29"/>
      <c r="Q51" s="29"/>
      <c r="R51" s="68"/>
      <c r="S51" s="30"/>
      <c r="T51" s="29"/>
      <c r="U51" s="29"/>
      <c r="V51" s="68"/>
      <c r="W51" s="30"/>
      <c r="X51" s="31"/>
    </row>
    <row r="52" spans="1:35" x14ac:dyDescent="0.2">
      <c r="A52" s="29" t="s">
        <v>44</v>
      </c>
      <c r="B52" s="29"/>
      <c r="C52" s="29"/>
      <c r="D52" s="29"/>
      <c r="E52" s="29"/>
      <c r="F52" s="68">
        <v>0</v>
      </c>
      <c r="G52" s="31"/>
      <c r="H52" s="29"/>
      <c r="I52" s="29"/>
      <c r="J52" s="68">
        <v>0</v>
      </c>
      <c r="K52" s="31"/>
      <c r="L52" s="29"/>
      <c r="M52" s="29"/>
      <c r="N52" s="68">
        <v>0</v>
      </c>
      <c r="O52" s="31"/>
      <c r="P52" s="29"/>
      <c r="Q52" s="29"/>
      <c r="R52" s="68">
        <v>0</v>
      </c>
      <c r="S52" s="30"/>
      <c r="T52" s="29"/>
      <c r="U52" s="29"/>
      <c r="V52" s="68">
        <v>0</v>
      </c>
      <c r="W52" s="30"/>
      <c r="X52" s="76">
        <f>ROUND(+N52+J52+F52+R52+V52,0)</f>
        <v>0</v>
      </c>
    </row>
    <row r="53" spans="1:35" x14ac:dyDescent="0.2">
      <c r="A53" s="29" t="s">
        <v>45</v>
      </c>
      <c r="B53" s="29"/>
      <c r="C53" s="29"/>
      <c r="D53" s="29"/>
      <c r="E53" s="29"/>
      <c r="F53" s="68">
        <v>0</v>
      </c>
      <c r="G53" s="31"/>
      <c r="H53" s="29"/>
      <c r="I53" s="29"/>
      <c r="J53" s="68">
        <v>0</v>
      </c>
      <c r="K53" s="31"/>
      <c r="L53" s="29"/>
      <c r="M53" s="29"/>
      <c r="N53" s="68">
        <v>0</v>
      </c>
      <c r="O53" s="31"/>
      <c r="P53" s="29"/>
      <c r="Q53" s="29"/>
      <c r="R53" s="68">
        <v>0</v>
      </c>
      <c r="S53" s="30"/>
      <c r="T53" s="29"/>
      <c r="U53" s="29"/>
      <c r="V53" s="68">
        <v>0</v>
      </c>
      <c r="W53" s="30"/>
      <c r="X53" s="76">
        <f>ROUND(+N53+J53+F53+R53+V53,0)</f>
        <v>0</v>
      </c>
    </row>
    <row r="54" spans="1:35" x14ac:dyDescent="0.2">
      <c r="A54" s="29" t="s">
        <v>46</v>
      </c>
      <c r="B54" s="29"/>
      <c r="C54" s="29"/>
      <c r="D54" s="29"/>
      <c r="E54" s="30"/>
      <c r="F54" s="68">
        <v>0</v>
      </c>
      <c r="G54" s="31"/>
      <c r="H54" s="29"/>
      <c r="I54" s="30"/>
      <c r="J54" s="68">
        <v>0</v>
      </c>
      <c r="K54" s="31"/>
      <c r="L54" s="29"/>
      <c r="M54" s="30"/>
      <c r="N54" s="68">
        <v>0</v>
      </c>
      <c r="O54" s="31"/>
      <c r="P54" s="29"/>
      <c r="Q54" s="30"/>
      <c r="R54" s="68">
        <v>0</v>
      </c>
      <c r="S54" s="30"/>
      <c r="T54" s="29"/>
      <c r="U54" s="30"/>
      <c r="V54" s="68">
        <v>0</v>
      </c>
      <c r="W54" s="30"/>
      <c r="X54" s="76">
        <f>ROUND(+N54+J54+F54+R54+V54,0)</f>
        <v>0</v>
      </c>
    </row>
    <row r="55" spans="1:35" x14ac:dyDescent="0.2">
      <c r="A55" s="29" t="s">
        <v>47</v>
      </c>
      <c r="B55" s="29"/>
      <c r="C55" s="29"/>
      <c r="D55" s="29"/>
      <c r="E55" s="30"/>
      <c r="F55" s="68">
        <v>0</v>
      </c>
      <c r="G55" s="31"/>
      <c r="H55" s="29"/>
      <c r="I55" s="30"/>
      <c r="J55" s="68">
        <v>0</v>
      </c>
      <c r="K55" s="31"/>
      <c r="L55" s="29"/>
      <c r="M55" s="30"/>
      <c r="N55" s="68">
        <v>0</v>
      </c>
      <c r="O55" s="31"/>
      <c r="P55" s="29"/>
      <c r="Q55" s="30"/>
      <c r="R55" s="68">
        <v>0</v>
      </c>
      <c r="S55" s="30"/>
      <c r="T55" s="29"/>
      <c r="U55" s="30"/>
      <c r="V55" s="68">
        <v>0</v>
      </c>
      <c r="W55" s="30"/>
      <c r="X55" s="76">
        <f>ROUND(+N55+J55+F55+R55+V55,0)</f>
        <v>0</v>
      </c>
    </row>
    <row r="56" spans="1:35" x14ac:dyDescent="0.2">
      <c r="A56" s="28" t="s">
        <v>48</v>
      </c>
      <c r="B56" s="28"/>
      <c r="C56" s="28"/>
      <c r="D56" s="28"/>
      <c r="E56" s="32"/>
      <c r="F56" s="69">
        <f>SUM(F52:F55)</f>
        <v>0</v>
      </c>
      <c r="G56" s="28"/>
      <c r="H56" s="28"/>
      <c r="I56" s="32"/>
      <c r="J56" s="69">
        <f>SUM(J52:J55)</f>
        <v>0</v>
      </c>
      <c r="K56" s="28"/>
      <c r="L56" s="28"/>
      <c r="M56" s="32"/>
      <c r="N56" s="69">
        <f>SUM(N52:N55)</f>
        <v>0</v>
      </c>
      <c r="O56" s="28"/>
      <c r="P56" s="28"/>
      <c r="Q56" s="32"/>
      <c r="R56" s="69">
        <f>SUM(R52:R55)</f>
        <v>0</v>
      </c>
      <c r="S56" s="32"/>
      <c r="T56" s="28"/>
      <c r="U56" s="32"/>
      <c r="V56" s="69">
        <f>SUM(V52:V55)</f>
        <v>0</v>
      </c>
      <c r="W56" s="32"/>
      <c r="X56" s="69">
        <f>SUM(X52:X55)</f>
        <v>0</v>
      </c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</row>
    <row r="57" spans="1:35" x14ac:dyDescent="0.2">
      <c r="A57" s="84" t="s">
        <v>49</v>
      </c>
      <c r="B57" s="10"/>
      <c r="C57" s="10"/>
      <c r="D57" s="10"/>
      <c r="E57" s="10"/>
      <c r="F57" s="36"/>
      <c r="H57" s="10"/>
      <c r="I57" s="10"/>
      <c r="J57" s="36"/>
      <c r="L57" s="10"/>
      <c r="M57" s="10"/>
      <c r="N57" s="36"/>
      <c r="P57" s="10"/>
      <c r="Q57" s="10"/>
      <c r="R57" s="36"/>
      <c r="S57" s="14"/>
      <c r="T57" s="10"/>
      <c r="U57" s="10"/>
      <c r="V57" s="36"/>
      <c r="W57" s="14"/>
    </row>
    <row r="58" spans="1:35" x14ac:dyDescent="0.2">
      <c r="A58" s="10" t="s">
        <v>64</v>
      </c>
      <c r="B58" s="10"/>
      <c r="C58" s="10"/>
      <c r="D58" s="10"/>
      <c r="E58" s="10"/>
      <c r="F58" s="67">
        <v>0</v>
      </c>
      <c r="H58" s="10"/>
      <c r="I58" s="10"/>
      <c r="J58" s="36">
        <f t="shared" ref="J58:J64" si="13">ROUND(F58*$Z$3,0)</f>
        <v>0</v>
      </c>
      <c r="K58" s="17"/>
      <c r="L58" s="10"/>
      <c r="M58" s="10"/>
      <c r="N58" s="36">
        <f t="shared" ref="N58:N64" si="14">ROUND(J58*$Z$3,0)</f>
        <v>0</v>
      </c>
      <c r="O58" s="17"/>
      <c r="P58" s="10"/>
      <c r="Q58" s="10"/>
      <c r="R58" s="36">
        <f t="shared" ref="R58:R64" si="15">ROUND(N58*$Z$3,0)</f>
        <v>0</v>
      </c>
      <c r="S58" s="14"/>
      <c r="T58" s="10"/>
      <c r="U58" s="10"/>
      <c r="V58" s="36">
        <f t="shared" ref="V58:V64" si="16">ROUND(R58*$Z$3,0)</f>
        <v>0</v>
      </c>
      <c r="W58" s="14"/>
      <c r="X58" s="75">
        <f t="shared" ref="X58:X65" si="17">ROUND(+N58+J58+F58+R58+V58,0)</f>
        <v>0</v>
      </c>
    </row>
    <row r="59" spans="1:35" x14ac:dyDescent="0.2">
      <c r="A59" s="10" t="s">
        <v>68</v>
      </c>
      <c r="B59" s="10"/>
      <c r="C59" s="10"/>
      <c r="D59" s="10"/>
      <c r="E59" s="10"/>
      <c r="F59" s="67">
        <v>0</v>
      </c>
      <c r="H59" s="10"/>
      <c r="I59" s="10"/>
      <c r="J59" s="36">
        <f t="shared" si="13"/>
        <v>0</v>
      </c>
      <c r="K59" s="17"/>
      <c r="L59" s="10"/>
      <c r="M59" s="10"/>
      <c r="N59" s="36">
        <f t="shared" si="14"/>
        <v>0</v>
      </c>
      <c r="O59" s="17"/>
      <c r="P59" s="10"/>
      <c r="Q59" s="10"/>
      <c r="R59" s="36">
        <f t="shared" si="15"/>
        <v>0</v>
      </c>
      <c r="S59" s="14"/>
      <c r="T59" s="10"/>
      <c r="U59" s="10"/>
      <c r="V59" s="36">
        <f t="shared" si="16"/>
        <v>0</v>
      </c>
      <c r="W59" s="14"/>
      <c r="X59" s="75">
        <f t="shared" si="17"/>
        <v>0</v>
      </c>
    </row>
    <row r="60" spans="1:35" x14ac:dyDescent="0.2">
      <c r="A60" s="10" t="s">
        <v>80</v>
      </c>
      <c r="B60" s="10"/>
      <c r="C60" s="10"/>
      <c r="D60" s="10"/>
      <c r="E60" s="10"/>
      <c r="F60" s="67">
        <v>0</v>
      </c>
      <c r="H60" s="10"/>
      <c r="I60" s="10"/>
      <c r="J60" s="36">
        <f t="shared" si="13"/>
        <v>0</v>
      </c>
      <c r="K60" s="17"/>
      <c r="L60" s="10"/>
      <c r="M60" s="10"/>
      <c r="N60" s="36">
        <f t="shared" si="14"/>
        <v>0</v>
      </c>
      <c r="O60" s="17"/>
      <c r="P60" s="10"/>
      <c r="Q60" s="10"/>
      <c r="R60" s="36">
        <f t="shared" si="15"/>
        <v>0</v>
      </c>
      <c r="S60" s="14"/>
      <c r="T60" s="10"/>
      <c r="U60" s="10"/>
      <c r="V60" s="36">
        <f t="shared" si="16"/>
        <v>0</v>
      </c>
      <c r="W60" s="14"/>
      <c r="X60" s="75">
        <f t="shared" si="17"/>
        <v>0</v>
      </c>
    </row>
    <row r="61" spans="1:35" x14ac:dyDescent="0.2">
      <c r="A61" s="10" t="s">
        <v>69</v>
      </c>
      <c r="B61" s="10"/>
      <c r="C61" s="10"/>
      <c r="D61" s="10"/>
      <c r="E61" s="10"/>
      <c r="F61" s="67">
        <v>0</v>
      </c>
      <c r="H61" s="10"/>
      <c r="I61" s="10"/>
      <c r="J61" s="36">
        <f t="shared" si="13"/>
        <v>0</v>
      </c>
      <c r="K61" s="17"/>
      <c r="L61" s="10"/>
      <c r="M61" s="10"/>
      <c r="N61" s="36">
        <f t="shared" si="14"/>
        <v>0</v>
      </c>
      <c r="O61" s="17"/>
      <c r="P61" s="10"/>
      <c r="Q61" s="10"/>
      <c r="R61" s="36">
        <f t="shared" si="15"/>
        <v>0</v>
      </c>
      <c r="S61" s="14"/>
      <c r="T61" s="10"/>
      <c r="U61" s="10"/>
      <c r="V61" s="36">
        <f t="shared" si="16"/>
        <v>0</v>
      </c>
      <c r="W61" s="14"/>
      <c r="X61" s="75">
        <f t="shared" si="17"/>
        <v>0</v>
      </c>
    </row>
    <row r="62" spans="1:35" x14ac:dyDescent="0.2">
      <c r="A62" s="10" t="s">
        <v>50</v>
      </c>
      <c r="B62" s="10"/>
      <c r="C62" s="10"/>
      <c r="D62" s="10"/>
      <c r="E62" s="10"/>
      <c r="F62" s="67">
        <v>0</v>
      </c>
      <c r="H62" s="10"/>
      <c r="I62" s="10"/>
      <c r="J62" s="36">
        <f t="shared" si="13"/>
        <v>0</v>
      </c>
      <c r="K62" s="3"/>
      <c r="L62" s="10"/>
      <c r="M62" s="10"/>
      <c r="N62" s="36">
        <f t="shared" si="14"/>
        <v>0</v>
      </c>
      <c r="O62" s="3"/>
      <c r="P62" s="10"/>
      <c r="Q62" s="10"/>
      <c r="R62" s="36">
        <f t="shared" si="15"/>
        <v>0</v>
      </c>
      <c r="S62" s="14"/>
      <c r="T62" s="10"/>
      <c r="U62" s="10"/>
      <c r="V62" s="36">
        <f t="shared" si="16"/>
        <v>0</v>
      </c>
      <c r="W62" s="14"/>
      <c r="X62" s="75">
        <f t="shared" si="17"/>
        <v>0</v>
      </c>
    </row>
    <row r="63" spans="1:35" x14ac:dyDescent="0.2">
      <c r="A63" s="10" t="s">
        <v>148</v>
      </c>
      <c r="B63" s="10"/>
      <c r="C63" s="10"/>
      <c r="D63" s="10"/>
      <c r="E63" s="10"/>
      <c r="F63" s="67">
        <v>0</v>
      </c>
      <c r="H63" s="10"/>
      <c r="I63" s="10"/>
      <c r="J63" s="36">
        <f t="shared" si="13"/>
        <v>0</v>
      </c>
      <c r="K63" s="3"/>
      <c r="L63" s="10"/>
      <c r="M63" s="10"/>
      <c r="N63" s="36">
        <f t="shared" si="14"/>
        <v>0</v>
      </c>
      <c r="O63" s="3"/>
      <c r="P63" s="10"/>
      <c r="Q63" s="10"/>
      <c r="R63" s="36">
        <f t="shared" si="15"/>
        <v>0</v>
      </c>
      <c r="S63" s="14"/>
      <c r="T63" s="10"/>
      <c r="U63" s="10"/>
      <c r="V63" s="36">
        <f t="shared" si="16"/>
        <v>0</v>
      </c>
      <c r="W63" s="14"/>
      <c r="X63" s="75">
        <f t="shared" si="17"/>
        <v>0</v>
      </c>
    </row>
    <row r="64" spans="1:35" x14ac:dyDescent="0.2">
      <c r="A64" s="10" t="s">
        <v>51</v>
      </c>
      <c r="B64" s="10"/>
      <c r="C64" s="10"/>
      <c r="D64" s="10"/>
      <c r="E64" s="10"/>
      <c r="F64" s="67">
        <v>0</v>
      </c>
      <c r="H64" s="10"/>
      <c r="I64" s="10"/>
      <c r="J64" s="36">
        <f t="shared" si="13"/>
        <v>0</v>
      </c>
      <c r="L64" s="10"/>
      <c r="M64" s="10"/>
      <c r="N64" s="36">
        <f t="shared" si="14"/>
        <v>0</v>
      </c>
      <c r="P64" s="10"/>
      <c r="Q64" s="10"/>
      <c r="R64" s="36">
        <f t="shared" si="15"/>
        <v>0</v>
      </c>
      <c r="S64" s="14"/>
      <c r="T64" s="10"/>
      <c r="U64" s="10"/>
      <c r="V64" s="36">
        <f t="shared" si="16"/>
        <v>0</v>
      </c>
      <c r="W64" s="14"/>
      <c r="X64" s="75">
        <f t="shared" si="17"/>
        <v>0</v>
      </c>
    </row>
    <row r="65" spans="1:35" x14ac:dyDescent="0.2">
      <c r="A65" s="2" t="s">
        <v>52</v>
      </c>
      <c r="F65" s="67">
        <v>0</v>
      </c>
      <c r="J65" s="67">
        <v>0</v>
      </c>
      <c r="N65" s="67">
        <v>0</v>
      </c>
      <c r="R65" s="67">
        <v>0</v>
      </c>
      <c r="S65" s="14"/>
      <c r="V65" s="67">
        <v>0</v>
      </c>
      <c r="W65" s="14"/>
      <c r="X65" s="75">
        <f t="shared" si="17"/>
        <v>0</v>
      </c>
    </row>
    <row r="66" spans="1:35" x14ac:dyDescent="0.2">
      <c r="A66" s="2" t="s">
        <v>53</v>
      </c>
      <c r="F66" s="67">
        <v>0</v>
      </c>
      <c r="J66" s="67">
        <v>0</v>
      </c>
      <c r="N66" s="67">
        <v>0</v>
      </c>
      <c r="R66" s="67">
        <v>0</v>
      </c>
      <c r="S66" s="14"/>
      <c r="V66" s="67">
        <v>0</v>
      </c>
      <c r="W66" s="14"/>
      <c r="X66" s="75">
        <f>ROUND(+N66+J66+F66+R66+V66,0)</f>
        <v>0</v>
      </c>
    </row>
    <row r="67" spans="1:35" x14ac:dyDescent="0.2">
      <c r="A67" s="18" t="s">
        <v>54</v>
      </c>
      <c r="B67" s="18"/>
      <c r="C67" s="18"/>
      <c r="D67" s="18"/>
      <c r="E67" s="18"/>
      <c r="F67" s="65">
        <f>SUM(F58:F66)</f>
        <v>0</v>
      </c>
      <c r="G67" s="18"/>
      <c r="H67" s="18"/>
      <c r="I67" s="18"/>
      <c r="J67" s="65">
        <f>SUM(J58:J66)</f>
        <v>0</v>
      </c>
      <c r="K67" s="18"/>
      <c r="L67" s="18"/>
      <c r="M67" s="18"/>
      <c r="N67" s="65">
        <f>SUM(N58:N66)</f>
        <v>0</v>
      </c>
      <c r="O67" s="18"/>
      <c r="P67" s="18"/>
      <c r="Q67" s="18"/>
      <c r="R67" s="65">
        <f>SUM(R58:R66)</f>
        <v>0</v>
      </c>
      <c r="S67" s="19"/>
      <c r="T67" s="18"/>
      <c r="U67" s="18"/>
      <c r="V67" s="65">
        <f>SUM(V58:V66)</f>
        <v>0</v>
      </c>
      <c r="W67" s="19"/>
      <c r="X67" s="65">
        <f>SUM(X58:X66)</f>
        <v>0</v>
      </c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1:35" x14ac:dyDescent="0.2">
      <c r="A68" s="18" t="s">
        <v>128</v>
      </c>
      <c r="B68" s="33"/>
      <c r="C68" s="18"/>
      <c r="D68" s="18"/>
      <c r="E68" s="18"/>
      <c r="F68" s="65">
        <f>ROUND(F67-F65-F66+F42+F49+F50-F32,0)</f>
        <v>0</v>
      </c>
      <c r="G68" s="19"/>
      <c r="H68" s="18"/>
      <c r="I68" s="18"/>
      <c r="J68" s="65">
        <f>ROUND(J67-J65-J66+J42+J49+J50-J32,0)</f>
        <v>0</v>
      </c>
      <c r="K68" s="18"/>
      <c r="L68" s="18"/>
      <c r="M68" s="18"/>
      <c r="N68" s="65">
        <f>ROUND(N67-N65-N66+N42+N49+N50-N32,0)</f>
        <v>0</v>
      </c>
      <c r="O68" s="18"/>
      <c r="P68" s="18"/>
      <c r="Q68" s="18"/>
      <c r="R68" s="65">
        <f>ROUND(R67-R65-R66+R42+R49+R50-R32,0)</f>
        <v>0</v>
      </c>
      <c r="S68" s="19"/>
      <c r="T68" s="18"/>
      <c r="U68" s="18"/>
      <c r="V68" s="65">
        <f>ROUND(V67-V65-V66+V42+V49+V50-V32,0)</f>
        <v>0</v>
      </c>
      <c r="W68" s="19"/>
      <c r="X68" s="65">
        <f>ROUND(+N68+J68+F68+R68+V68,0)</f>
        <v>0</v>
      </c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</row>
    <row r="69" spans="1:35" x14ac:dyDescent="0.2">
      <c r="A69" s="84" t="s">
        <v>55</v>
      </c>
      <c r="B69" s="18"/>
      <c r="C69" s="18"/>
      <c r="D69" s="18"/>
      <c r="E69" s="18"/>
      <c r="F69" s="65">
        <f>F67+F56+F50+F49+F48+F42</f>
        <v>0</v>
      </c>
      <c r="G69" s="18"/>
      <c r="H69" s="18"/>
      <c r="I69" s="18"/>
      <c r="J69" s="65">
        <f>J67+J56+J50+J49+J48+J42</f>
        <v>0</v>
      </c>
      <c r="K69" s="18"/>
      <c r="L69" s="18"/>
      <c r="M69" s="18"/>
      <c r="N69" s="65">
        <f>N67+N56+N50+N49+N48+N42</f>
        <v>0</v>
      </c>
      <c r="O69" s="18"/>
      <c r="P69" s="18"/>
      <c r="Q69" s="18"/>
      <c r="R69" s="65">
        <f>R67+R56+R50+R49+R48+R42</f>
        <v>0</v>
      </c>
      <c r="S69" s="19"/>
      <c r="T69" s="18"/>
      <c r="U69" s="18"/>
      <c r="V69" s="65">
        <f>V67+V56+V50+V49+V48+V42</f>
        <v>0</v>
      </c>
      <c r="W69" s="19"/>
      <c r="X69" s="65">
        <f>X67+X56+X50+X49+X48+X42</f>
        <v>0</v>
      </c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5" x14ac:dyDescent="0.2">
      <c r="A70" s="83" t="s">
        <v>56</v>
      </c>
      <c r="B70" s="10"/>
      <c r="C70" s="10"/>
      <c r="D70" s="10"/>
      <c r="E70" s="10"/>
      <c r="F70" s="36"/>
      <c r="H70" s="10"/>
      <c r="I70" s="10"/>
      <c r="J70" s="36"/>
      <c r="L70" s="10"/>
      <c r="M70" s="10"/>
      <c r="N70" s="36"/>
      <c r="P70" s="10"/>
      <c r="Q70" s="10"/>
      <c r="R70" s="36"/>
      <c r="S70" s="14"/>
      <c r="T70" s="10"/>
      <c r="U70" s="10"/>
      <c r="V70" s="36"/>
      <c r="W70" s="14"/>
    </row>
    <row r="71" spans="1:35" x14ac:dyDescent="0.2">
      <c r="A71" s="10" t="s">
        <v>57</v>
      </c>
      <c r="B71" s="34"/>
      <c r="C71" s="35"/>
      <c r="D71" s="82">
        <f>'Investigator 1'!D80</f>
        <v>0.51500000000000001</v>
      </c>
      <c r="E71" s="35" t="s">
        <v>58</v>
      </c>
      <c r="F71" s="36"/>
      <c r="H71" s="82">
        <f>'Investigator 1'!H80</f>
        <v>0.51500000000000001</v>
      </c>
      <c r="I71" s="35" t="s">
        <v>58</v>
      </c>
      <c r="J71" s="36"/>
      <c r="L71" s="82">
        <f>'Investigator 1'!L80</f>
        <v>0.51500000000000001</v>
      </c>
      <c r="M71" s="35" t="s">
        <v>58</v>
      </c>
      <c r="N71" s="36"/>
      <c r="P71" s="82">
        <f>'Investigator 1'!P80</f>
        <v>0.51500000000000001</v>
      </c>
      <c r="Q71" s="35" t="s">
        <v>58</v>
      </c>
      <c r="R71" s="36"/>
      <c r="S71" s="14"/>
      <c r="T71" s="82">
        <f>'Investigator 1'!T80</f>
        <v>0.51500000000000001</v>
      </c>
      <c r="U71" s="35" t="s">
        <v>58</v>
      </c>
      <c r="V71" s="36"/>
      <c r="W71" s="14"/>
    </row>
    <row r="72" spans="1:35" x14ac:dyDescent="0.2">
      <c r="A72" s="10" t="s">
        <v>59</v>
      </c>
      <c r="B72" s="36"/>
      <c r="C72" s="10"/>
      <c r="D72" s="36">
        <f>F68</f>
        <v>0</v>
      </c>
      <c r="E72" s="10"/>
      <c r="F72" s="36"/>
      <c r="H72" s="36">
        <f>J68</f>
        <v>0</v>
      </c>
      <c r="I72" s="10"/>
      <c r="J72" s="36"/>
      <c r="L72" s="36">
        <f>N68</f>
        <v>0</v>
      </c>
      <c r="M72" s="10"/>
      <c r="N72" s="36"/>
      <c r="P72" s="36">
        <f>R68</f>
        <v>0</v>
      </c>
      <c r="Q72" s="10"/>
      <c r="R72" s="36"/>
      <c r="S72" s="14"/>
      <c r="T72" s="36">
        <f>V68</f>
        <v>0</v>
      </c>
      <c r="U72" s="10"/>
      <c r="V72" s="36"/>
      <c r="W72" s="14"/>
    </row>
    <row r="73" spans="1:35" x14ac:dyDescent="0.2">
      <c r="A73" s="18" t="s">
        <v>60</v>
      </c>
      <c r="B73" s="18"/>
      <c r="C73" s="18"/>
      <c r="D73" s="18"/>
      <c r="E73" s="18"/>
      <c r="F73" s="65">
        <f>ROUND($D$71*F68,0)</f>
        <v>0</v>
      </c>
      <c r="G73" s="18"/>
      <c r="H73" s="18"/>
      <c r="I73" s="18"/>
      <c r="J73" s="65">
        <f>ROUND(H$71*J68,0)</f>
        <v>0</v>
      </c>
      <c r="K73" s="18"/>
      <c r="L73" s="18"/>
      <c r="M73" s="18"/>
      <c r="N73" s="65">
        <f>ROUND(L$71*N68,0)</f>
        <v>0</v>
      </c>
      <c r="O73" s="18"/>
      <c r="P73" s="18"/>
      <c r="Q73" s="18"/>
      <c r="R73" s="65">
        <f>ROUND(P$71*R68,0)</f>
        <v>0</v>
      </c>
      <c r="S73" s="19"/>
      <c r="T73" s="18"/>
      <c r="U73" s="18"/>
      <c r="V73" s="65">
        <f>ROUND(T$71*V68,0)</f>
        <v>0</v>
      </c>
      <c r="W73" s="19"/>
      <c r="X73" s="65">
        <f>ROUND(+N73+J73+F73+R73+V73,0)</f>
        <v>0</v>
      </c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</row>
    <row r="74" spans="1:35" x14ac:dyDescent="0.2">
      <c r="A74" s="83" t="s">
        <v>141</v>
      </c>
      <c r="B74" s="10"/>
      <c r="C74" s="10"/>
      <c r="D74" s="10"/>
      <c r="E74" s="10"/>
      <c r="F74" s="36">
        <f>ROUND(F69+F73,0)</f>
        <v>0</v>
      </c>
      <c r="H74" s="10"/>
      <c r="I74" s="10"/>
      <c r="J74" s="36">
        <f>ROUND(J69+J73,0)</f>
        <v>0</v>
      </c>
      <c r="L74" s="10"/>
      <c r="M74" s="10"/>
      <c r="N74" s="36">
        <f>ROUND(N69+N73,0)</f>
        <v>0</v>
      </c>
      <c r="P74" s="10"/>
      <c r="Q74" s="10"/>
      <c r="R74" s="36">
        <f>ROUND(R69+R73,0)</f>
        <v>0</v>
      </c>
      <c r="S74" s="14"/>
      <c r="T74" s="10"/>
      <c r="U74" s="10"/>
      <c r="V74" s="36">
        <f>ROUND(V69+V73,0)</f>
        <v>0</v>
      </c>
      <c r="W74" s="14"/>
      <c r="X74" s="75">
        <f>ROUND(+N74+J74+F74+R74+V74,0)</f>
        <v>0</v>
      </c>
      <c r="Y74" s="3"/>
    </row>
    <row r="75" spans="1:35" x14ac:dyDescent="0.2">
      <c r="A75" s="10" t="s">
        <v>61</v>
      </c>
      <c r="B75" s="10"/>
      <c r="C75" s="10"/>
      <c r="D75" s="10"/>
      <c r="E75" s="10"/>
      <c r="F75" s="14"/>
      <c r="H75" s="10"/>
      <c r="I75" s="10"/>
      <c r="J75" s="14"/>
      <c r="L75" s="10"/>
      <c r="M75" s="10"/>
      <c r="N75" s="14"/>
      <c r="P75" s="10"/>
      <c r="Q75" s="10"/>
      <c r="R75" s="14"/>
      <c r="S75" s="14"/>
      <c r="T75" s="10"/>
      <c r="U75" s="10"/>
      <c r="V75" s="14"/>
      <c r="W75" s="14"/>
      <c r="X75" s="17"/>
    </row>
    <row r="76" spans="1:35" x14ac:dyDescent="0.2">
      <c r="A76" s="84" t="s">
        <v>62</v>
      </c>
      <c r="B76" s="18"/>
      <c r="C76" s="18"/>
      <c r="D76" s="18"/>
      <c r="E76" s="18"/>
      <c r="F76" s="19">
        <f>ROUND(F74+F75,0)</f>
        <v>0</v>
      </c>
      <c r="G76" s="18"/>
      <c r="H76" s="18"/>
      <c r="I76" s="18"/>
      <c r="J76" s="19">
        <f>ROUND(J74+J75,0)</f>
        <v>0</v>
      </c>
      <c r="K76" s="18"/>
      <c r="L76" s="18"/>
      <c r="M76" s="18"/>
      <c r="N76" s="19">
        <f>ROUND(N74+N75,0)</f>
        <v>0</v>
      </c>
      <c r="O76" s="18"/>
      <c r="P76" s="18"/>
      <c r="Q76" s="18"/>
      <c r="R76" s="19">
        <f>ROUND(R74+R75,0)</f>
        <v>0</v>
      </c>
      <c r="S76" s="19"/>
      <c r="T76" s="18"/>
      <c r="U76" s="18"/>
      <c r="V76" s="19">
        <f>ROUND(V74+V75,0)</f>
        <v>0</v>
      </c>
      <c r="W76" s="19"/>
      <c r="X76" s="19">
        <f>X74+X75</f>
        <v>0</v>
      </c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</row>
    <row r="77" spans="1:35" x14ac:dyDescent="0.2">
      <c r="A77" s="37"/>
      <c r="B77" s="37"/>
      <c r="C77" s="37"/>
      <c r="D77" s="37"/>
      <c r="E77" s="37"/>
      <c r="F77" s="38"/>
      <c r="G77" s="37"/>
      <c r="H77" s="37"/>
      <c r="I77" s="37"/>
      <c r="J77" s="38"/>
      <c r="K77" s="37"/>
      <c r="L77" s="37"/>
      <c r="M77" s="37"/>
      <c r="N77" s="38"/>
      <c r="O77" s="37"/>
      <c r="P77" s="37"/>
      <c r="Q77" s="37"/>
      <c r="R77" s="38"/>
      <c r="S77" s="38"/>
      <c r="T77" s="37"/>
      <c r="U77" s="37"/>
      <c r="V77" s="38"/>
      <c r="W77" s="38"/>
      <c r="X77" s="38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8" spans="1:35" x14ac:dyDescent="0.2">
      <c r="A78" s="37"/>
      <c r="B78" s="37"/>
      <c r="C78" s="37"/>
      <c r="D78" s="37"/>
      <c r="E78" s="37"/>
      <c r="F78" s="38"/>
      <c r="G78" s="39"/>
      <c r="H78" s="37"/>
      <c r="I78" s="37"/>
      <c r="J78" s="38"/>
      <c r="K78" s="39"/>
      <c r="L78" s="37"/>
      <c r="M78" s="37"/>
      <c r="N78" s="38"/>
      <c r="O78" s="39"/>
      <c r="P78" s="37"/>
      <c r="Q78" s="37"/>
      <c r="R78" s="38"/>
      <c r="S78" s="38"/>
      <c r="T78" s="37"/>
      <c r="U78" s="37"/>
      <c r="V78" s="38"/>
      <c r="W78" s="38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</row>
    <row r="79" spans="1:35" x14ac:dyDescent="0.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</row>
    <row r="80" spans="1:35" x14ac:dyDescent="0.2">
      <c r="A80" s="37"/>
      <c r="B80" s="37"/>
      <c r="C80" s="37"/>
      <c r="D80" s="37"/>
      <c r="E80" s="37"/>
      <c r="F80" s="38"/>
      <c r="G80" s="37"/>
      <c r="H80" s="37"/>
      <c r="I80" s="37"/>
      <c r="J80" s="38"/>
      <c r="K80" s="37"/>
      <c r="L80" s="37"/>
      <c r="M80" s="37"/>
      <c r="N80" s="38"/>
      <c r="O80" s="37"/>
      <c r="P80" s="37"/>
      <c r="Q80" s="37"/>
      <c r="R80" s="38"/>
      <c r="S80" s="38"/>
      <c r="T80" s="37"/>
      <c r="U80" s="37"/>
      <c r="V80" s="38"/>
      <c r="W80" s="38"/>
      <c r="X80" s="38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</row>
    <row r="81" spans="1:35" x14ac:dyDescent="0.2">
      <c r="A81" s="39"/>
      <c r="B81" s="39"/>
      <c r="C81" s="39"/>
      <c r="D81" s="39"/>
      <c r="E81" s="39"/>
      <c r="F81" s="41"/>
      <c r="G81" s="39"/>
      <c r="H81" s="39"/>
      <c r="I81" s="39"/>
      <c r="J81" s="41"/>
      <c r="K81" s="39"/>
      <c r="L81" s="39"/>
      <c r="M81" s="39"/>
      <c r="N81" s="41"/>
      <c r="O81" s="39"/>
      <c r="P81" s="39"/>
      <c r="Q81" s="39"/>
      <c r="R81" s="41"/>
      <c r="S81" s="41"/>
      <c r="T81" s="39"/>
      <c r="U81" s="39"/>
      <c r="V81" s="41"/>
      <c r="W81" s="41"/>
      <c r="X81" s="41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</row>
    <row r="83" spans="1:35" x14ac:dyDescent="0.2">
      <c r="J83" s="17"/>
      <c r="N83" s="17"/>
      <c r="R83" s="17"/>
      <c r="S83" s="17"/>
      <c r="V83" s="17"/>
      <c r="W83" s="17"/>
      <c r="X83" s="17"/>
    </row>
    <row r="84" spans="1:35" x14ac:dyDescent="0.2">
      <c r="X84" s="17"/>
    </row>
    <row r="85" spans="1:35" x14ac:dyDescent="0.2">
      <c r="D85" s="80" t="s">
        <v>125</v>
      </c>
      <c r="W85" s="80" t="s">
        <v>125</v>
      </c>
      <c r="X85" s="17"/>
    </row>
    <row r="86" spans="1:35" x14ac:dyDescent="0.2">
      <c r="D86" s="56" t="s">
        <v>82</v>
      </c>
      <c r="E86" s="56">
        <v>2000</v>
      </c>
      <c r="F86" s="57">
        <f>F10+F12+F14+F16</f>
        <v>0</v>
      </c>
      <c r="W86" s="56">
        <v>2000</v>
      </c>
      <c r="X86" s="57">
        <f>X10+X12+X14+X16</f>
        <v>0</v>
      </c>
    </row>
    <row r="87" spans="1:35" x14ac:dyDescent="0.2">
      <c r="D87" s="56" t="s">
        <v>135</v>
      </c>
      <c r="E87" s="56">
        <v>2002</v>
      </c>
      <c r="F87" s="57">
        <f>F11+F13+F15+F17</f>
        <v>0</v>
      </c>
      <c r="W87" s="56">
        <v>2002</v>
      </c>
      <c r="X87" s="57">
        <f>X11+X13+X15+X17</f>
        <v>0</v>
      </c>
    </row>
    <row r="88" spans="1:35" x14ac:dyDescent="0.2">
      <c r="D88" s="56" t="s">
        <v>83</v>
      </c>
      <c r="E88" s="58" t="s">
        <v>84</v>
      </c>
      <c r="F88" s="62">
        <f>F21+F22</f>
        <v>0</v>
      </c>
      <c r="W88" s="58" t="s">
        <v>84</v>
      </c>
      <c r="X88" s="62">
        <f>X21+X22</f>
        <v>0</v>
      </c>
    </row>
    <row r="89" spans="1:35" x14ac:dyDescent="0.2">
      <c r="D89" s="56" t="s">
        <v>85</v>
      </c>
      <c r="E89" s="58" t="s">
        <v>110</v>
      </c>
      <c r="F89" s="57">
        <f>F32</f>
        <v>0</v>
      </c>
      <c r="W89" s="58" t="s">
        <v>110</v>
      </c>
      <c r="X89" s="57">
        <f>X32</f>
        <v>0</v>
      </c>
    </row>
    <row r="90" spans="1:35" x14ac:dyDescent="0.2">
      <c r="A90" s="1"/>
      <c r="B90" s="5"/>
      <c r="C90" s="5"/>
      <c r="D90" s="56" t="s">
        <v>86</v>
      </c>
      <c r="E90" s="56">
        <v>2020</v>
      </c>
      <c r="F90" s="59">
        <f>F27+F28+F29</f>
        <v>0</v>
      </c>
      <c r="J90" s="3"/>
      <c r="N90" s="3"/>
      <c r="R90" s="3"/>
      <c r="S90" s="3"/>
      <c r="V90" s="3"/>
      <c r="W90" s="56">
        <v>2020</v>
      </c>
      <c r="X90" s="59">
        <f>X27+X28+X29</f>
        <v>0</v>
      </c>
    </row>
    <row r="91" spans="1:35" x14ac:dyDescent="0.2">
      <c r="A91" s="4"/>
      <c r="B91" s="5"/>
      <c r="C91" s="5"/>
      <c r="D91" s="56" t="s">
        <v>111</v>
      </c>
      <c r="E91" s="56">
        <v>2040</v>
      </c>
      <c r="F91" s="59">
        <f>F30</f>
        <v>0</v>
      </c>
      <c r="H91" s="5"/>
      <c r="I91" s="5"/>
      <c r="J91" s="6"/>
      <c r="L91" s="5"/>
      <c r="M91" s="5"/>
      <c r="N91" s="6"/>
      <c r="P91" s="5"/>
      <c r="Q91" s="5"/>
      <c r="R91" s="6"/>
      <c r="S91" s="6"/>
      <c r="T91" s="5"/>
      <c r="U91" s="5"/>
      <c r="V91" s="6"/>
      <c r="W91" s="56">
        <v>2040</v>
      </c>
      <c r="X91" s="59">
        <f>X30</f>
        <v>0</v>
      </c>
    </row>
    <row r="92" spans="1:35" x14ac:dyDescent="0.2">
      <c r="A92" s="4"/>
      <c r="D92" s="56" t="s">
        <v>87</v>
      </c>
      <c r="E92" s="58" t="s">
        <v>88</v>
      </c>
      <c r="F92" s="59">
        <f>F20</f>
        <v>0</v>
      </c>
      <c r="H92" s="5"/>
      <c r="I92" s="5"/>
      <c r="J92" s="8"/>
      <c r="L92" s="5"/>
      <c r="M92" s="5"/>
      <c r="N92" s="8"/>
      <c r="P92" s="5"/>
      <c r="Q92" s="5"/>
      <c r="R92" s="8"/>
      <c r="S92" s="8"/>
      <c r="T92" s="5"/>
      <c r="U92" s="5"/>
      <c r="V92" s="8"/>
      <c r="W92" s="58" t="s">
        <v>88</v>
      </c>
      <c r="X92" s="59">
        <f>X20</f>
        <v>0</v>
      </c>
    </row>
    <row r="93" spans="1:35" x14ac:dyDescent="0.2">
      <c r="D93" s="56" t="s">
        <v>112</v>
      </c>
      <c r="E93" s="58" t="s">
        <v>113</v>
      </c>
      <c r="F93" s="59">
        <f>F24+F25</f>
        <v>0</v>
      </c>
      <c r="W93" s="58" t="s">
        <v>113</v>
      </c>
      <c r="X93" s="59">
        <f>X24+X25</f>
        <v>0</v>
      </c>
    </row>
    <row r="94" spans="1:35" x14ac:dyDescent="0.2">
      <c r="D94" s="56" t="s">
        <v>89</v>
      </c>
      <c r="E94" s="58" t="s">
        <v>90</v>
      </c>
      <c r="F94" s="59">
        <f>F41</f>
        <v>0</v>
      </c>
      <c r="W94" s="58" t="s">
        <v>90</v>
      </c>
      <c r="X94" s="59">
        <f>X41</f>
        <v>0</v>
      </c>
    </row>
    <row r="95" spans="1:35" x14ac:dyDescent="0.2">
      <c r="D95" s="56" t="s">
        <v>91</v>
      </c>
      <c r="E95" s="58" t="s">
        <v>92</v>
      </c>
      <c r="F95" s="59">
        <f>F58</f>
        <v>0</v>
      </c>
      <c r="G95" s="59" t="s">
        <v>93</v>
      </c>
      <c r="W95" s="58" t="s">
        <v>92</v>
      </c>
      <c r="X95" s="59">
        <f>X58</f>
        <v>0</v>
      </c>
    </row>
    <row r="96" spans="1:35" x14ac:dyDescent="0.2">
      <c r="D96" s="56" t="s">
        <v>136</v>
      </c>
      <c r="E96" s="58">
        <v>3140</v>
      </c>
      <c r="F96" s="59">
        <f>F61</f>
        <v>0</v>
      </c>
      <c r="G96" s="59" t="s">
        <v>137</v>
      </c>
      <c r="W96" s="58">
        <v>3140</v>
      </c>
      <c r="X96" s="59">
        <f>X61</f>
        <v>0</v>
      </c>
    </row>
    <row r="97" spans="4:24" x14ac:dyDescent="0.2">
      <c r="D97" s="56" t="s">
        <v>94</v>
      </c>
      <c r="E97" s="58">
        <v>3180</v>
      </c>
      <c r="F97" s="59">
        <f>F60</f>
        <v>0</v>
      </c>
      <c r="G97" s="59" t="s">
        <v>95</v>
      </c>
      <c r="W97" s="58">
        <v>3180</v>
      </c>
      <c r="X97" s="59">
        <f>X60</f>
        <v>0</v>
      </c>
    </row>
    <row r="98" spans="4:24" x14ac:dyDescent="0.2">
      <c r="D98" s="56" t="s">
        <v>98</v>
      </c>
      <c r="E98" s="58" t="s">
        <v>99</v>
      </c>
      <c r="F98" s="59"/>
      <c r="G98" s="59" t="s">
        <v>100</v>
      </c>
      <c r="W98" s="58" t="s">
        <v>99</v>
      </c>
      <c r="X98" s="59"/>
    </row>
    <row r="99" spans="4:24" x14ac:dyDescent="0.2">
      <c r="D99" s="56" t="s">
        <v>101</v>
      </c>
      <c r="E99" s="56">
        <v>3820</v>
      </c>
      <c r="F99" s="59">
        <f>F49</f>
        <v>0</v>
      </c>
      <c r="W99" s="56">
        <v>3820</v>
      </c>
      <c r="X99" s="59">
        <f>X49</f>
        <v>0</v>
      </c>
    </row>
    <row r="100" spans="4:24" x14ac:dyDescent="0.2">
      <c r="D100" s="56" t="s">
        <v>127</v>
      </c>
      <c r="E100" s="56">
        <v>3840</v>
      </c>
      <c r="F100" s="59">
        <f>F50</f>
        <v>0</v>
      </c>
      <c r="W100" s="56">
        <v>3840</v>
      </c>
      <c r="X100" s="59">
        <f>X50</f>
        <v>0</v>
      </c>
    </row>
    <row r="101" spans="4:24" x14ac:dyDescent="0.2">
      <c r="D101" s="56" t="s">
        <v>130</v>
      </c>
      <c r="E101" s="58">
        <v>4660</v>
      </c>
      <c r="F101" s="59">
        <f>F52</f>
        <v>0</v>
      </c>
      <c r="G101" s="59"/>
      <c r="W101" s="58">
        <v>4660</v>
      </c>
      <c r="X101" s="59">
        <f>X52</f>
        <v>0</v>
      </c>
    </row>
    <row r="102" spans="4:24" x14ac:dyDescent="0.2">
      <c r="D102" s="56" t="s">
        <v>131</v>
      </c>
      <c r="E102" s="58">
        <v>4680</v>
      </c>
      <c r="F102" s="59">
        <f>F53</f>
        <v>0</v>
      </c>
      <c r="G102" s="59"/>
      <c r="W102" s="58">
        <v>4680</v>
      </c>
      <c r="X102" s="59">
        <f>X53</f>
        <v>0</v>
      </c>
    </row>
    <row r="103" spans="4:24" x14ac:dyDescent="0.2">
      <c r="D103" s="56" t="s">
        <v>132</v>
      </c>
      <c r="E103" s="58" t="s">
        <v>133</v>
      </c>
      <c r="F103" s="59">
        <f>F54+F55</f>
        <v>0</v>
      </c>
      <c r="G103" s="59"/>
      <c r="W103" s="58" t="s">
        <v>133</v>
      </c>
      <c r="X103" s="59">
        <f>X54+X55</f>
        <v>0</v>
      </c>
    </row>
    <row r="104" spans="4:24" x14ac:dyDescent="0.2">
      <c r="D104" s="56" t="s">
        <v>96</v>
      </c>
      <c r="E104" s="58" t="s">
        <v>97</v>
      </c>
      <c r="F104" s="59">
        <f>F59</f>
        <v>0</v>
      </c>
      <c r="W104" s="58" t="s">
        <v>97</v>
      </c>
      <c r="X104" s="59">
        <f>X59</f>
        <v>0</v>
      </c>
    </row>
    <row r="105" spans="4:24" x14ac:dyDescent="0.2">
      <c r="D105" s="56" t="s">
        <v>51</v>
      </c>
      <c r="E105" s="58" t="s">
        <v>114</v>
      </c>
      <c r="F105" s="59">
        <f>F64</f>
        <v>0</v>
      </c>
      <c r="W105" s="58" t="s">
        <v>114</v>
      </c>
      <c r="X105" s="59">
        <f>X64</f>
        <v>0</v>
      </c>
    </row>
    <row r="106" spans="4:24" x14ac:dyDescent="0.2">
      <c r="D106" s="56" t="s">
        <v>102</v>
      </c>
      <c r="E106" s="56">
        <v>9000</v>
      </c>
      <c r="F106" s="59">
        <f>F44</f>
        <v>0</v>
      </c>
      <c r="W106" s="56">
        <v>9000</v>
      </c>
      <c r="X106" s="59">
        <f>X44</f>
        <v>0</v>
      </c>
    </row>
    <row r="107" spans="4:24" x14ac:dyDescent="0.2">
      <c r="D107" s="56" t="s">
        <v>138</v>
      </c>
      <c r="E107" s="56">
        <v>9020</v>
      </c>
      <c r="F107" s="59">
        <f>F45</f>
        <v>0</v>
      </c>
      <c r="W107" s="56">
        <v>9020</v>
      </c>
      <c r="X107" s="59">
        <f>X45</f>
        <v>0</v>
      </c>
    </row>
    <row r="108" spans="4:24" x14ac:dyDescent="0.2">
      <c r="D108" s="56" t="s">
        <v>139</v>
      </c>
      <c r="E108" s="56">
        <v>9040</v>
      </c>
      <c r="F108" s="59">
        <f>F46</f>
        <v>0</v>
      </c>
      <c r="W108" s="56">
        <v>9040</v>
      </c>
      <c r="X108" s="59">
        <f>X46</f>
        <v>0</v>
      </c>
    </row>
    <row r="109" spans="4:24" x14ac:dyDescent="0.2">
      <c r="D109" s="56" t="s">
        <v>115</v>
      </c>
      <c r="E109" s="56">
        <v>9060</v>
      </c>
      <c r="F109" s="59">
        <f>F47</f>
        <v>0</v>
      </c>
      <c r="W109" s="56">
        <v>9060</v>
      </c>
      <c r="X109" s="59">
        <f>X47</f>
        <v>0</v>
      </c>
    </row>
    <row r="110" spans="4:24" x14ac:dyDescent="0.2">
      <c r="D110" s="56" t="s">
        <v>103</v>
      </c>
      <c r="E110" s="56">
        <v>8700</v>
      </c>
      <c r="F110" s="59">
        <f>F65+F66</f>
        <v>0</v>
      </c>
      <c r="W110" s="56">
        <v>8700</v>
      </c>
      <c r="X110" s="59">
        <f>X65+X66</f>
        <v>0</v>
      </c>
    </row>
    <row r="111" spans="4:24" x14ac:dyDescent="0.2">
      <c r="D111" s="56" t="s">
        <v>104</v>
      </c>
      <c r="E111" s="58" t="s">
        <v>105</v>
      </c>
      <c r="F111" s="59">
        <f>F62</f>
        <v>0</v>
      </c>
      <c r="W111" s="58" t="s">
        <v>105</v>
      </c>
      <c r="X111" s="59">
        <f>X62</f>
        <v>0</v>
      </c>
    </row>
    <row r="112" spans="4:24" x14ac:dyDescent="0.2">
      <c r="D112" s="56"/>
      <c r="E112" s="56" t="s">
        <v>58</v>
      </c>
      <c r="F112" s="60">
        <f>F68</f>
        <v>0</v>
      </c>
      <c r="W112" s="56" t="s">
        <v>58</v>
      </c>
      <c r="X112" s="60">
        <f>X68</f>
        <v>0</v>
      </c>
    </row>
    <row r="113" spans="4:24" x14ac:dyDescent="0.2">
      <c r="D113" s="56"/>
      <c r="E113" s="56" t="s">
        <v>106</v>
      </c>
      <c r="F113" s="61">
        <f>F69</f>
        <v>0</v>
      </c>
      <c r="W113" s="56" t="s">
        <v>106</v>
      </c>
      <c r="X113" s="61">
        <f>X69</f>
        <v>0</v>
      </c>
    </row>
    <row r="114" spans="4:24" x14ac:dyDescent="0.2">
      <c r="D114" s="56" t="s">
        <v>107</v>
      </c>
      <c r="E114" s="58" t="s">
        <v>108</v>
      </c>
      <c r="F114" s="59">
        <f>F73</f>
        <v>0</v>
      </c>
      <c r="W114" s="58" t="s">
        <v>108</v>
      </c>
      <c r="X114" s="59">
        <f>X73</f>
        <v>0</v>
      </c>
    </row>
    <row r="115" spans="4:24" x14ac:dyDescent="0.2">
      <c r="D115" s="56"/>
      <c r="E115" s="56" t="s">
        <v>10</v>
      </c>
      <c r="F115" s="59">
        <f>F113+F114</f>
        <v>0</v>
      </c>
      <c r="W115" s="56" t="s">
        <v>10</v>
      </c>
      <c r="X115" s="59">
        <f>X113+X114</f>
        <v>0</v>
      </c>
    </row>
  </sheetData>
  <phoneticPr fontId="0" type="noConversion"/>
  <pageMargins left="0.75" right="0.75" top="1" bottom="1" header="0.5" footer="0.5"/>
  <pageSetup scale="28" orientation="portrait" horizontalDpi="355" verticalDpi="464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115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39" sqref="D39"/>
    </sheetView>
  </sheetViews>
  <sheetFormatPr defaultRowHeight="12.75" x14ac:dyDescent="0.2"/>
  <cols>
    <col min="1" max="1" width="27.5703125" customWidth="1"/>
    <col min="4" max="4" width="11.28515625" customWidth="1"/>
    <col min="6" max="6" width="10.7109375" customWidth="1"/>
    <col min="8" max="8" width="11.5703125" customWidth="1"/>
    <col min="10" max="10" width="9.7109375" customWidth="1"/>
    <col min="12" max="12" width="10.5703125" customWidth="1"/>
    <col min="14" max="14" width="9.5703125" customWidth="1"/>
    <col min="16" max="16" width="10.85546875" customWidth="1"/>
    <col min="18" max="18" width="9.7109375" customWidth="1"/>
    <col min="20" max="20" width="11.7109375" customWidth="1"/>
    <col min="22" max="22" width="9.5703125" customWidth="1"/>
  </cols>
  <sheetData>
    <row r="1" spans="1:27" x14ac:dyDescent="0.2">
      <c r="A1" s="1" t="s">
        <v>0</v>
      </c>
      <c r="D1" s="2" t="s">
        <v>1</v>
      </c>
      <c r="F1" s="3"/>
      <c r="J1" s="3"/>
      <c r="N1" s="3"/>
      <c r="R1" s="3"/>
      <c r="S1" s="3"/>
      <c r="V1" s="3"/>
      <c r="W1" s="3"/>
      <c r="Y1" t="s">
        <v>2</v>
      </c>
    </row>
    <row r="2" spans="1:27" x14ac:dyDescent="0.2">
      <c r="A2" s="4" t="s">
        <v>3</v>
      </c>
      <c r="B2" s="5"/>
      <c r="C2" s="5"/>
      <c r="D2" s="5"/>
      <c r="E2" s="5"/>
      <c r="F2" s="6"/>
      <c r="H2" s="5"/>
      <c r="I2" s="42" t="s">
        <v>71</v>
      </c>
      <c r="J2" s="6"/>
      <c r="L2" s="5"/>
      <c r="M2" s="5"/>
      <c r="N2" s="6"/>
      <c r="P2" s="5"/>
      <c r="Q2" s="5"/>
      <c r="R2" s="6"/>
      <c r="S2" s="6"/>
      <c r="T2" s="5"/>
      <c r="U2" s="5"/>
      <c r="V2" s="6"/>
      <c r="W2" s="6"/>
      <c r="Y2" t="s">
        <v>4</v>
      </c>
      <c r="Z2" s="7">
        <v>5</v>
      </c>
      <c r="AA2" t="s">
        <v>5</v>
      </c>
    </row>
    <row r="3" spans="1:27" x14ac:dyDescent="0.2">
      <c r="A3" s="4" t="s">
        <v>126</v>
      </c>
      <c r="B3" s="5"/>
      <c r="C3" s="5"/>
      <c r="D3" s="5"/>
      <c r="E3" s="5"/>
      <c r="F3" s="6"/>
      <c r="G3" s="43"/>
      <c r="H3" s="5"/>
      <c r="I3" s="44" t="s">
        <v>72</v>
      </c>
      <c r="J3" s="6"/>
      <c r="L3" s="5"/>
      <c r="M3" s="5"/>
      <c r="N3" s="6"/>
      <c r="P3" s="5"/>
      <c r="Q3" s="5"/>
      <c r="R3" s="6"/>
      <c r="S3" s="6"/>
      <c r="T3" s="5"/>
      <c r="U3" s="5"/>
      <c r="V3" s="6"/>
      <c r="W3" s="6"/>
      <c r="Z3">
        <f>Z2/100+1</f>
        <v>1.05</v>
      </c>
      <c r="AA3" t="s">
        <v>6</v>
      </c>
    </row>
    <row r="4" spans="1:27" x14ac:dyDescent="0.2">
      <c r="A4" s="4" t="s">
        <v>76</v>
      </c>
      <c r="B4" s="5"/>
      <c r="C4" s="5"/>
      <c r="D4" s="5"/>
      <c r="E4" s="5" t="s">
        <v>7</v>
      </c>
      <c r="F4" s="8">
        <v>39995</v>
      </c>
      <c r="H4" s="5"/>
      <c r="I4" s="5" t="s">
        <v>7</v>
      </c>
      <c r="J4" s="8">
        <v>40360</v>
      </c>
      <c r="L4" s="5"/>
      <c r="M4" s="5" t="s">
        <v>7</v>
      </c>
      <c r="N4" s="8">
        <v>40725</v>
      </c>
      <c r="P4" s="5"/>
      <c r="Q4" s="5" t="s">
        <v>7</v>
      </c>
      <c r="R4" s="8">
        <v>41091</v>
      </c>
      <c r="S4" s="8"/>
      <c r="T4" s="5"/>
      <c r="U4" s="5" t="s">
        <v>7</v>
      </c>
      <c r="V4" s="8">
        <v>41456</v>
      </c>
      <c r="W4" s="8"/>
    </row>
    <row r="5" spans="1:27" x14ac:dyDescent="0.2">
      <c r="A5" s="9" t="s">
        <v>8</v>
      </c>
      <c r="B5" s="5"/>
      <c r="C5" s="5"/>
      <c r="D5" s="5"/>
      <c r="E5" s="5" t="s">
        <v>9</v>
      </c>
      <c r="F5" s="8">
        <v>40359</v>
      </c>
      <c r="H5" s="5"/>
      <c r="I5" s="5" t="s">
        <v>9</v>
      </c>
      <c r="J5" s="8">
        <v>40724</v>
      </c>
      <c r="L5" s="5"/>
      <c r="M5" s="5" t="s">
        <v>9</v>
      </c>
      <c r="N5" s="8">
        <v>41090</v>
      </c>
      <c r="P5" s="5"/>
      <c r="Q5" s="5" t="s">
        <v>9</v>
      </c>
      <c r="R5" s="8">
        <v>41455</v>
      </c>
      <c r="S5" s="8"/>
      <c r="T5" s="5"/>
      <c r="U5" s="5" t="s">
        <v>9</v>
      </c>
      <c r="V5" s="8">
        <v>41820</v>
      </c>
      <c r="W5" s="8"/>
    </row>
    <row r="6" spans="1:27" x14ac:dyDescent="0.2">
      <c r="A6" s="4" t="s">
        <v>11</v>
      </c>
      <c r="B6" s="5"/>
      <c r="C6" s="5"/>
      <c r="D6" s="10"/>
      <c r="E6" s="11" t="s">
        <v>12</v>
      </c>
      <c r="F6" s="12"/>
      <c r="H6" s="10"/>
      <c r="I6" s="10"/>
      <c r="J6" s="12"/>
      <c r="L6" s="10"/>
      <c r="M6" s="10"/>
      <c r="N6" s="12"/>
      <c r="P6" s="10"/>
      <c r="Q6" s="10"/>
      <c r="R6" s="12"/>
      <c r="S6" s="12"/>
      <c r="T6" s="10"/>
      <c r="U6" s="10"/>
      <c r="V6" s="12"/>
      <c r="W6" s="12"/>
    </row>
    <row r="7" spans="1:27" x14ac:dyDescent="0.2">
      <c r="A7" s="4"/>
      <c r="B7" s="5"/>
      <c r="C7" s="5"/>
      <c r="D7" s="10" t="s">
        <v>13</v>
      </c>
      <c r="E7" s="10"/>
      <c r="F7" s="13" t="s">
        <v>14</v>
      </c>
      <c r="H7" s="10" t="s">
        <v>13</v>
      </c>
      <c r="I7" s="10"/>
      <c r="J7" s="13" t="s">
        <v>15</v>
      </c>
      <c r="L7" s="10" t="s">
        <v>13</v>
      </c>
      <c r="M7" s="10"/>
      <c r="N7" s="13" t="s">
        <v>16</v>
      </c>
      <c r="P7" s="10" t="s">
        <v>13</v>
      </c>
      <c r="Q7" s="10"/>
      <c r="R7" s="13" t="s">
        <v>17</v>
      </c>
      <c r="S7" s="13"/>
      <c r="T7" s="10" t="s">
        <v>13</v>
      </c>
      <c r="U7" s="10"/>
      <c r="V7" s="13" t="s">
        <v>18</v>
      </c>
      <c r="W7" s="13"/>
      <c r="X7" s="81" t="s">
        <v>10</v>
      </c>
    </row>
    <row r="8" spans="1:27" x14ac:dyDescent="0.2">
      <c r="A8" s="1" t="s">
        <v>19</v>
      </c>
      <c r="B8" s="4"/>
      <c r="C8" s="4"/>
      <c r="D8" s="10" t="s">
        <v>20</v>
      </c>
      <c r="E8" s="10" t="s">
        <v>21</v>
      </c>
      <c r="F8" s="6" t="s">
        <v>75</v>
      </c>
      <c r="H8" s="10" t="s">
        <v>20</v>
      </c>
      <c r="I8" s="10" t="s">
        <v>21</v>
      </c>
      <c r="J8" s="6" t="s">
        <v>75</v>
      </c>
      <c r="L8" s="10" t="s">
        <v>20</v>
      </c>
      <c r="M8" s="10" t="s">
        <v>21</v>
      </c>
      <c r="N8" s="6" t="s">
        <v>75</v>
      </c>
      <c r="P8" s="10" t="s">
        <v>20</v>
      </c>
      <c r="Q8" s="10" t="s">
        <v>21</v>
      </c>
      <c r="R8" s="6" t="s">
        <v>75</v>
      </c>
      <c r="S8" s="6"/>
      <c r="T8" s="10" t="s">
        <v>20</v>
      </c>
      <c r="U8" s="10" t="s">
        <v>21</v>
      </c>
      <c r="V8" s="6" t="s">
        <v>75</v>
      </c>
      <c r="W8" s="6"/>
    </row>
    <row r="9" spans="1:27" x14ac:dyDescent="0.2">
      <c r="A9" s="10"/>
      <c r="B9" s="10"/>
      <c r="C9" s="10"/>
      <c r="D9" s="10"/>
      <c r="E9" s="14"/>
      <c r="F9" s="15"/>
      <c r="H9" s="10"/>
      <c r="I9" s="14"/>
      <c r="J9" s="15"/>
      <c r="L9" s="10"/>
      <c r="M9" s="14"/>
      <c r="N9" s="15"/>
      <c r="P9" s="10"/>
      <c r="Q9" s="14"/>
      <c r="R9" s="15"/>
      <c r="S9" s="15"/>
      <c r="T9" s="10"/>
      <c r="U9" s="14"/>
      <c r="V9" s="15"/>
      <c r="W9" s="15"/>
    </row>
    <row r="10" spans="1:27" x14ac:dyDescent="0.2">
      <c r="A10" s="10" t="s">
        <v>150</v>
      </c>
      <c r="B10" s="10"/>
      <c r="C10" s="10"/>
      <c r="D10" s="52">
        <v>0</v>
      </c>
      <c r="E10" s="16">
        <f t="shared" ref="E10:E17" si="0">ROUND(0/9,0)</f>
        <v>0</v>
      </c>
      <c r="F10" s="14">
        <f t="shared" ref="F10:F17" si="1">ROUND(D10*E10,0)</f>
        <v>0</v>
      </c>
      <c r="H10" s="52">
        <v>0</v>
      </c>
      <c r="I10" s="14">
        <f t="shared" ref="I10:I17" si="2">ROUND(E10*$Z$3,0)</f>
        <v>0</v>
      </c>
      <c r="J10" s="14">
        <f t="shared" ref="J10:J17" si="3">ROUND(H10*I10,0)</f>
        <v>0</v>
      </c>
      <c r="L10" s="52">
        <v>0</v>
      </c>
      <c r="M10" s="14">
        <f t="shared" ref="M10:M17" si="4">ROUND(I10*$Z$3,0)</f>
        <v>0</v>
      </c>
      <c r="N10" s="14">
        <f t="shared" ref="N10:N17" si="5">ROUND(L10*M10,0)</f>
        <v>0</v>
      </c>
      <c r="P10" s="52">
        <v>0</v>
      </c>
      <c r="Q10" s="14">
        <f t="shared" ref="Q10:Q17" si="6">ROUND(M10*$Z$3,0)</f>
        <v>0</v>
      </c>
      <c r="R10" s="14">
        <f t="shared" ref="R10:R17" si="7">ROUND(P10*Q10,0)</f>
        <v>0</v>
      </c>
      <c r="S10" s="14"/>
      <c r="T10" s="52">
        <v>0</v>
      </c>
      <c r="U10" s="14">
        <f t="shared" ref="U10:U17" si="8">ROUND(Q10*$Z$3,0)</f>
        <v>0</v>
      </c>
      <c r="V10" s="14">
        <f t="shared" ref="V10:V17" si="9">ROUND(T10*U10,0)</f>
        <v>0</v>
      </c>
      <c r="W10" s="14"/>
      <c r="X10" s="17">
        <f t="shared" ref="X10:X17" si="10">ROUND(+N10+J10+F10+R10+V10,0)</f>
        <v>0</v>
      </c>
    </row>
    <row r="11" spans="1:27" x14ac:dyDescent="0.2">
      <c r="A11" s="10" t="s">
        <v>116</v>
      </c>
      <c r="B11" s="10"/>
      <c r="C11" s="10"/>
      <c r="D11" s="52">
        <v>0</v>
      </c>
      <c r="E11" s="70">
        <f t="shared" si="0"/>
        <v>0</v>
      </c>
      <c r="F11" s="36">
        <f t="shared" si="1"/>
        <v>0</v>
      </c>
      <c r="H11" s="52">
        <v>0</v>
      </c>
      <c r="I11" s="36">
        <f t="shared" si="2"/>
        <v>0</v>
      </c>
      <c r="J11" s="36">
        <f t="shared" si="3"/>
        <v>0</v>
      </c>
      <c r="L11" s="52">
        <v>0</v>
      </c>
      <c r="M11" s="36">
        <f t="shared" si="4"/>
        <v>0</v>
      </c>
      <c r="N11" s="36">
        <f t="shared" si="5"/>
        <v>0</v>
      </c>
      <c r="P11" s="52">
        <v>0</v>
      </c>
      <c r="Q11" s="36">
        <f t="shared" si="6"/>
        <v>0</v>
      </c>
      <c r="R11" s="36">
        <f t="shared" si="7"/>
        <v>0</v>
      </c>
      <c r="S11" s="14"/>
      <c r="T11" s="52">
        <v>0</v>
      </c>
      <c r="U11" s="36">
        <f t="shared" si="8"/>
        <v>0</v>
      </c>
      <c r="V11" s="36">
        <f t="shared" si="9"/>
        <v>0</v>
      </c>
      <c r="W11" s="14"/>
      <c r="X11" s="75">
        <f t="shared" si="10"/>
        <v>0</v>
      </c>
    </row>
    <row r="12" spans="1:27" x14ac:dyDescent="0.2">
      <c r="A12" s="10" t="s">
        <v>23</v>
      </c>
      <c r="B12" s="10"/>
      <c r="C12" s="10"/>
      <c r="D12" s="52">
        <v>0</v>
      </c>
      <c r="E12" s="70">
        <f t="shared" si="0"/>
        <v>0</v>
      </c>
      <c r="F12" s="36">
        <f t="shared" si="1"/>
        <v>0</v>
      </c>
      <c r="H12" s="52">
        <v>0</v>
      </c>
      <c r="I12" s="36">
        <f t="shared" si="2"/>
        <v>0</v>
      </c>
      <c r="J12" s="36">
        <f t="shared" si="3"/>
        <v>0</v>
      </c>
      <c r="L12" s="52">
        <v>0</v>
      </c>
      <c r="M12" s="36">
        <f t="shared" si="4"/>
        <v>0</v>
      </c>
      <c r="N12" s="36">
        <f t="shared" si="5"/>
        <v>0</v>
      </c>
      <c r="P12" s="52">
        <v>0</v>
      </c>
      <c r="Q12" s="36">
        <f t="shared" si="6"/>
        <v>0</v>
      </c>
      <c r="R12" s="36">
        <f t="shared" si="7"/>
        <v>0</v>
      </c>
      <c r="S12" s="14"/>
      <c r="T12" s="52">
        <v>0</v>
      </c>
      <c r="U12" s="36">
        <f t="shared" si="8"/>
        <v>0</v>
      </c>
      <c r="V12" s="36">
        <f t="shared" si="9"/>
        <v>0</v>
      </c>
      <c r="W12" s="14"/>
      <c r="X12" s="75">
        <f t="shared" si="10"/>
        <v>0</v>
      </c>
    </row>
    <row r="13" spans="1:27" x14ac:dyDescent="0.2">
      <c r="A13" s="10" t="s">
        <v>117</v>
      </c>
      <c r="B13" s="10"/>
      <c r="C13" s="10"/>
      <c r="D13" s="52">
        <v>0</v>
      </c>
      <c r="E13" s="70">
        <f t="shared" si="0"/>
        <v>0</v>
      </c>
      <c r="F13" s="36">
        <f t="shared" si="1"/>
        <v>0</v>
      </c>
      <c r="H13" s="52">
        <v>0</v>
      </c>
      <c r="I13" s="36">
        <f t="shared" si="2"/>
        <v>0</v>
      </c>
      <c r="J13" s="36">
        <f t="shared" si="3"/>
        <v>0</v>
      </c>
      <c r="L13" s="52">
        <v>0</v>
      </c>
      <c r="M13" s="36">
        <f t="shared" si="4"/>
        <v>0</v>
      </c>
      <c r="N13" s="36">
        <f t="shared" si="5"/>
        <v>0</v>
      </c>
      <c r="P13" s="52">
        <v>0</v>
      </c>
      <c r="Q13" s="36">
        <f t="shared" si="6"/>
        <v>0</v>
      </c>
      <c r="R13" s="36">
        <f t="shared" si="7"/>
        <v>0</v>
      </c>
      <c r="S13" s="14"/>
      <c r="T13" s="52">
        <v>0</v>
      </c>
      <c r="U13" s="36">
        <f t="shared" si="8"/>
        <v>0</v>
      </c>
      <c r="V13" s="36">
        <f t="shared" si="9"/>
        <v>0</v>
      </c>
      <c r="W13" s="14"/>
      <c r="X13" s="75">
        <f t="shared" si="10"/>
        <v>0</v>
      </c>
    </row>
    <row r="14" spans="1:27" x14ac:dyDescent="0.2">
      <c r="A14" s="10" t="s">
        <v>24</v>
      </c>
      <c r="B14" s="10"/>
      <c r="C14" s="10"/>
      <c r="D14" s="52">
        <v>0</v>
      </c>
      <c r="E14" s="70">
        <f t="shared" si="0"/>
        <v>0</v>
      </c>
      <c r="F14" s="36">
        <f t="shared" si="1"/>
        <v>0</v>
      </c>
      <c r="H14" s="52">
        <v>0</v>
      </c>
      <c r="I14" s="36">
        <f t="shared" si="2"/>
        <v>0</v>
      </c>
      <c r="J14" s="36">
        <f t="shared" si="3"/>
        <v>0</v>
      </c>
      <c r="L14" s="52">
        <v>0</v>
      </c>
      <c r="M14" s="36">
        <f t="shared" si="4"/>
        <v>0</v>
      </c>
      <c r="N14" s="36">
        <f t="shared" si="5"/>
        <v>0</v>
      </c>
      <c r="P14" s="52">
        <v>0</v>
      </c>
      <c r="Q14" s="36">
        <f t="shared" si="6"/>
        <v>0</v>
      </c>
      <c r="R14" s="36">
        <f t="shared" si="7"/>
        <v>0</v>
      </c>
      <c r="S14" s="14"/>
      <c r="T14" s="52">
        <v>0</v>
      </c>
      <c r="U14" s="36">
        <f t="shared" si="8"/>
        <v>0</v>
      </c>
      <c r="V14" s="36">
        <f t="shared" si="9"/>
        <v>0</v>
      </c>
      <c r="W14" s="14"/>
      <c r="X14" s="75">
        <f t="shared" si="10"/>
        <v>0</v>
      </c>
    </row>
    <row r="15" spans="1:27" x14ac:dyDescent="0.2">
      <c r="A15" s="10" t="s">
        <v>118</v>
      </c>
      <c r="B15" s="10"/>
      <c r="C15" s="10"/>
      <c r="D15" s="52">
        <v>0</v>
      </c>
      <c r="E15" s="70">
        <f t="shared" si="0"/>
        <v>0</v>
      </c>
      <c r="F15" s="36">
        <f t="shared" si="1"/>
        <v>0</v>
      </c>
      <c r="H15" s="52">
        <v>0</v>
      </c>
      <c r="I15" s="36">
        <f t="shared" si="2"/>
        <v>0</v>
      </c>
      <c r="J15" s="36">
        <f t="shared" si="3"/>
        <v>0</v>
      </c>
      <c r="L15" s="52">
        <v>0</v>
      </c>
      <c r="M15" s="36">
        <f t="shared" si="4"/>
        <v>0</v>
      </c>
      <c r="N15" s="36">
        <f t="shared" si="5"/>
        <v>0</v>
      </c>
      <c r="P15" s="52">
        <v>0</v>
      </c>
      <c r="Q15" s="36">
        <f t="shared" si="6"/>
        <v>0</v>
      </c>
      <c r="R15" s="36">
        <f t="shared" si="7"/>
        <v>0</v>
      </c>
      <c r="S15" s="14"/>
      <c r="T15" s="52">
        <v>0</v>
      </c>
      <c r="U15" s="36">
        <f t="shared" si="8"/>
        <v>0</v>
      </c>
      <c r="V15" s="36">
        <f t="shared" si="9"/>
        <v>0</v>
      </c>
      <c r="W15" s="14"/>
      <c r="X15" s="75">
        <f t="shared" si="10"/>
        <v>0</v>
      </c>
    </row>
    <row r="16" spans="1:27" x14ac:dyDescent="0.2">
      <c r="A16" s="10" t="s">
        <v>25</v>
      </c>
      <c r="B16" s="10"/>
      <c r="C16" s="10"/>
      <c r="D16" s="52">
        <v>0</v>
      </c>
      <c r="E16" s="70">
        <f t="shared" si="0"/>
        <v>0</v>
      </c>
      <c r="F16" s="36">
        <f t="shared" si="1"/>
        <v>0</v>
      </c>
      <c r="H16" s="52">
        <v>0</v>
      </c>
      <c r="I16" s="36">
        <f t="shared" si="2"/>
        <v>0</v>
      </c>
      <c r="J16" s="36">
        <f t="shared" si="3"/>
        <v>0</v>
      </c>
      <c r="L16" s="52">
        <v>0</v>
      </c>
      <c r="M16" s="36">
        <f t="shared" si="4"/>
        <v>0</v>
      </c>
      <c r="N16" s="36">
        <f t="shared" si="5"/>
        <v>0</v>
      </c>
      <c r="P16" s="52">
        <v>0</v>
      </c>
      <c r="Q16" s="36">
        <f t="shared" si="6"/>
        <v>0</v>
      </c>
      <c r="R16" s="36">
        <f t="shared" si="7"/>
        <v>0</v>
      </c>
      <c r="S16" s="14"/>
      <c r="T16" s="52">
        <v>0</v>
      </c>
      <c r="U16" s="36">
        <f t="shared" si="8"/>
        <v>0</v>
      </c>
      <c r="V16" s="36">
        <f t="shared" si="9"/>
        <v>0</v>
      </c>
      <c r="W16" s="14"/>
      <c r="X16" s="75">
        <f t="shared" si="10"/>
        <v>0</v>
      </c>
    </row>
    <row r="17" spans="1:35" x14ac:dyDescent="0.2">
      <c r="A17" s="10" t="s">
        <v>119</v>
      </c>
      <c r="B17" s="10"/>
      <c r="C17" s="10"/>
      <c r="D17" s="52">
        <v>0</v>
      </c>
      <c r="E17" s="70">
        <f t="shared" si="0"/>
        <v>0</v>
      </c>
      <c r="F17" s="36">
        <f t="shared" si="1"/>
        <v>0</v>
      </c>
      <c r="H17" s="52">
        <v>0</v>
      </c>
      <c r="I17" s="36">
        <f t="shared" si="2"/>
        <v>0</v>
      </c>
      <c r="J17" s="36">
        <f t="shared" si="3"/>
        <v>0</v>
      </c>
      <c r="L17" s="52">
        <v>0</v>
      </c>
      <c r="M17" s="36">
        <f t="shared" si="4"/>
        <v>0</v>
      </c>
      <c r="N17" s="36">
        <f t="shared" si="5"/>
        <v>0</v>
      </c>
      <c r="P17" s="52">
        <v>0</v>
      </c>
      <c r="Q17" s="36">
        <f t="shared" si="6"/>
        <v>0</v>
      </c>
      <c r="R17" s="36">
        <f t="shared" si="7"/>
        <v>0</v>
      </c>
      <c r="S17" s="14"/>
      <c r="T17" s="52">
        <v>0</v>
      </c>
      <c r="U17" s="36">
        <f t="shared" si="8"/>
        <v>0</v>
      </c>
      <c r="V17" s="36">
        <f t="shared" si="9"/>
        <v>0</v>
      </c>
      <c r="W17" s="14"/>
      <c r="X17" s="75">
        <f t="shared" si="10"/>
        <v>0</v>
      </c>
    </row>
    <row r="18" spans="1:35" x14ac:dyDescent="0.2">
      <c r="A18" s="18" t="s">
        <v>140</v>
      </c>
      <c r="B18" s="18"/>
      <c r="C18" s="18"/>
      <c r="D18" s="53">
        <f>SUM(D10:D17)</f>
        <v>0</v>
      </c>
      <c r="E18" s="18"/>
      <c r="F18" s="65">
        <f>SUM(F10:F17)</f>
        <v>0</v>
      </c>
      <c r="G18" s="18"/>
      <c r="H18" s="53">
        <f>SUM(H10:H17)</f>
        <v>0</v>
      </c>
      <c r="I18" s="18"/>
      <c r="J18" s="65">
        <f>SUM(J10:J17)</f>
        <v>0</v>
      </c>
      <c r="K18" s="18"/>
      <c r="L18" s="53">
        <f>SUM(L10:L17)</f>
        <v>0</v>
      </c>
      <c r="M18" s="18"/>
      <c r="N18" s="65">
        <f>SUM(N10:N17)</f>
        <v>0</v>
      </c>
      <c r="O18" s="18"/>
      <c r="P18" s="53">
        <f>SUM(P10:P17)</f>
        <v>0</v>
      </c>
      <c r="Q18" s="18"/>
      <c r="R18" s="65">
        <f>SUM(R10:R17)</f>
        <v>0</v>
      </c>
      <c r="S18" s="19"/>
      <c r="T18" s="53">
        <f>SUM(T10:T17)</f>
        <v>0</v>
      </c>
      <c r="U18" s="18"/>
      <c r="V18" s="65">
        <f>SUM(V10:V17)</f>
        <v>0</v>
      </c>
      <c r="W18" s="19"/>
      <c r="X18" s="65">
        <f>SUM(X10:X17)</f>
        <v>0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1:35" x14ac:dyDescent="0.2">
      <c r="A19" s="83" t="s">
        <v>26</v>
      </c>
      <c r="B19" s="10"/>
      <c r="C19" s="10"/>
      <c r="D19" s="20" t="s">
        <v>27</v>
      </c>
      <c r="E19" s="10" t="s">
        <v>21</v>
      </c>
      <c r="F19" s="36"/>
      <c r="H19" s="20" t="s">
        <v>27</v>
      </c>
      <c r="I19" s="10" t="s">
        <v>21</v>
      </c>
      <c r="J19" s="36"/>
      <c r="L19" s="20" t="s">
        <v>27</v>
      </c>
      <c r="M19" s="10" t="s">
        <v>21</v>
      </c>
      <c r="N19" s="36"/>
      <c r="P19" s="20" t="s">
        <v>27</v>
      </c>
      <c r="Q19" s="10" t="s">
        <v>21</v>
      </c>
      <c r="R19" s="36"/>
      <c r="S19" s="14"/>
      <c r="T19" s="20" t="s">
        <v>27</v>
      </c>
      <c r="U19" s="10" t="s">
        <v>21</v>
      </c>
      <c r="V19" s="36"/>
      <c r="W19" s="14"/>
    </row>
    <row r="20" spans="1:35" x14ac:dyDescent="0.2">
      <c r="A20" s="10" t="s">
        <v>28</v>
      </c>
      <c r="B20" s="10"/>
      <c r="C20" s="10"/>
      <c r="D20" s="52">
        <v>0</v>
      </c>
      <c r="E20" s="70">
        <f>ROUND(0/12,0)</f>
        <v>0</v>
      </c>
      <c r="F20" s="36">
        <f>ROUND(D20*E20,0)</f>
        <v>0</v>
      </c>
      <c r="H20" s="52">
        <v>0</v>
      </c>
      <c r="I20" s="36">
        <f>ROUND(E20*$Z$3,0)</f>
        <v>0</v>
      </c>
      <c r="J20" s="36">
        <f>ROUND(H20*I20,0)</f>
        <v>0</v>
      </c>
      <c r="L20" s="52">
        <v>0</v>
      </c>
      <c r="M20" s="36">
        <f>ROUND(I20*$Z$3,0)</f>
        <v>0</v>
      </c>
      <c r="N20" s="36">
        <f>ROUND(L20*M20,0)</f>
        <v>0</v>
      </c>
      <c r="P20" s="52">
        <v>0</v>
      </c>
      <c r="Q20" s="36">
        <f>ROUND(M20*$Z$3,0)</f>
        <v>0</v>
      </c>
      <c r="R20" s="36">
        <f>ROUND(P20*Q20,0)</f>
        <v>0</v>
      </c>
      <c r="S20" s="14"/>
      <c r="T20" s="52">
        <v>0</v>
      </c>
      <c r="U20" s="36">
        <f>ROUND(Q20*$Z$3,0)</f>
        <v>0</v>
      </c>
      <c r="V20" s="36">
        <f>ROUND(T20*U20,0)</f>
        <v>0</v>
      </c>
      <c r="W20" s="14"/>
      <c r="X20" s="75">
        <f>ROUND(+N20+J20+F20+R20+V20,0)</f>
        <v>0</v>
      </c>
    </row>
    <row r="21" spans="1:35" x14ac:dyDescent="0.2">
      <c r="A21" s="10" t="s">
        <v>109</v>
      </c>
      <c r="B21" s="10" t="s">
        <v>30</v>
      </c>
      <c r="C21" s="10"/>
      <c r="D21" s="52">
        <v>0</v>
      </c>
      <c r="E21" s="71">
        <f>ROUND(1700,0)</f>
        <v>1700</v>
      </c>
      <c r="F21" s="36">
        <f>ROUND(D21*E21,0)</f>
        <v>0</v>
      </c>
      <c r="H21" s="52">
        <v>0</v>
      </c>
      <c r="I21" s="36">
        <f>ROUND(E21*$Z$3,0)</f>
        <v>1785</v>
      </c>
      <c r="J21" s="36">
        <f>ROUND(H21*I21,0)</f>
        <v>0</v>
      </c>
      <c r="L21" s="52">
        <v>0</v>
      </c>
      <c r="M21" s="36">
        <f>ROUND(I21*$Z$3,0)</f>
        <v>1874</v>
      </c>
      <c r="N21" s="36">
        <f>ROUND(L21*M21,0)</f>
        <v>0</v>
      </c>
      <c r="P21" s="52">
        <v>0</v>
      </c>
      <c r="Q21" s="36">
        <f>ROUND(M21*$Z$3,0)</f>
        <v>1968</v>
      </c>
      <c r="R21" s="36">
        <f>ROUND(P21*Q21,0)</f>
        <v>0</v>
      </c>
      <c r="S21" s="14"/>
      <c r="T21" s="52">
        <v>0</v>
      </c>
      <c r="U21" s="36">
        <f>ROUND(Q21*$Z$3,0)</f>
        <v>2066</v>
      </c>
      <c r="V21" s="36">
        <f>ROUND(T21*U21,0)</f>
        <v>0</v>
      </c>
      <c r="W21" s="14"/>
      <c r="X21" s="75">
        <f>ROUND(+N21+J21+F21+R21+V21,0)</f>
        <v>0</v>
      </c>
    </row>
    <row r="22" spans="1:35" x14ac:dyDescent="0.2">
      <c r="A22" s="10" t="s">
        <v>29</v>
      </c>
      <c r="B22" s="10" t="s">
        <v>31</v>
      </c>
      <c r="C22" s="10"/>
      <c r="D22" s="52">
        <v>0</v>
      </c>
      <c r="E22" s="71">
        <f>ROUND(3400,0)</f>
        <v>3400</v>
      </c>
      <c r="F22" s="36">
        <f>ROUND(D22*E22,0)</f>
        <v>0</v>
      </c>
      <c r="H22" s="52">
        <v>0</v>
      </c>
      <c r="I22" s="36">
        <f>ROUND(E22*$Z$3,0)</f>
        <v>3570</v>
      </c>
      <c r="J22" s="36">
        <f>ROUND(H22*I22,0)</f>
        <v>0</v>
      </c>
      <c r="L22" s="52">
        <v>0</v>
      </c>
      <c r="M22" s="36">
        <f>ROUND(I22*$Z$3,0)</f>
        <v>3749</v>
      </c>
      <c r="N22" s="36">
        <f>ROUND(L22*M22,0)</f>
        <v>0</v>
      </c>
      <c r="P22" s="52">
        <v>0</v>
      </c>
      <c r="Q22" s="36">
        <f>ROUND(M22*$Z$3,0)</f>
        <v>3936</v>
      </c>
      <c r="R22" s="36">
        <f>ROUND(P22*Q22,0)</f>
        <v>0</v>
      </c>
      <c r="S22" s="14"/>
      <c r="T22" s="52">
        <v>0</v>
      </c>
      <c r="U22" s="36">
        <f>ROUND(Q22*$Z$3,0)</f>
        <v>4133</v>
      </c>
      <c r="V22" s="36">
        <f>ROUND(T22*U22,0)</f>
        <v>0</v>
      </c>
      <c r="W22" s="14"/>
      <c r="X22" s="75">
        <f>ROUND(+N22+J22+F22+R22+V22,0)</f>
        <v>0</v>
      </c>
    </row>
    <row r="23" spans="1:35" x14ac:dyDescent="0.2">
      <c r="A23" s="10"/>
      <c r="B23" s="10"/>
      <c r="C23" s="10"/>
      <c r="D23" s="20" t="s">
        <v>32</v>
      </c>
      <c r="E23" s="14" t="s">
        <v>33</v>
      </c>
      <c r="F23" s="36"/>
      <c r="H23" s="20" t="s">
        <v>32</v>
      </c>
      <c r="I23" s="14" t="s">
        <v>33</v>
      </c>
      <c r="J23" s="36"/>
      <c r="L23" s="20" t="s">
        <v>32</v>
      </c>
      <c r="M23" s="14" t="s">
        <v>33</v>
      </c>
      <c r="N23" s="36"/>
      <c r="P23" s="20" t="s">
        <v>32</v>
      </c>
      <c r="Q23" s="14" t="s">
        <v>33</v>
      </c>
      <c r="R23" s="36"/>
      <c r="S23" s="14"/>
      <c r="T23" s="20" t="s">
        <v>32</v>
      </c>
      <c r="U23" s="14" t="s">
        <v>33</v>
      </c>
      <c r="V23" s="36"/>
      <c r="W23" s="14"/>
      <c r="X23" s="17"/>
    </row>
    <row r="24" spans="1:35" x14ac:dyDescent="0.2">
      <c r="A24" s="10" t="s">
        <v>34</v>
      </c>
      <c r="B24" s="10"/>
      <c r="C24" s="10"/>
      <c r="D24" s="52">
        <v>0</v>
      </c>
      <c r="E24" s="72">
        <f>ROUND(0,0)</f>
        <v>0</v>
      </c>
      <c r="F24" s="36">
        <f>ROUND(D24*E24,0)</f>
        <v>0</v>
      </c>
      <c r="H24" s="52">
        <v>0</v>
      </c>
      <c r="I24" s="74">
        <f>ROUND(E24*$Z$3,2)</f>
        <v>0</v>
      </c>
      <c r="J24" s="36">
        <f>ROUND(H24*I24,0)</f>
        <v>0</v>
      </c>
      <c r="L24" s="52">
        <v>0</v>
      </c>
      <c r="M24" s="74">
        <f>ROUND(I24*$Z$3,2)</f>
        <v>0</v>
      </c>
      <c r="N24" s="36">
        <f>ROUND(L24*M24,0)</f>
        <v>0</v>
      </c>
      <c r="P24" s="52">
        <v>0</v>
      </c>
      <c r="Q24" s="74">
        <f>ROUND(M24*$Z$3,2)</f>
        <v>0</v>
      </c>
      <c r="R24" s="36">
        <f>ROUND(P24*Q24,0)</f>
        <v>0</v>
      </c>
      <c r="S24" s="14"/>
      <c r="T24" s="52">
        <v>0</v>
      </c>
      <c r="U24" s="74">
        <f>ROUND(Q24*$Z$3,2)</f>
        <v>0</v>
      </c>
      <c r="V24" s="36">
        <f>ROUND(T24*U24,0)</f>
        <v>0</v>
      </c>
      <c r="W24" s="14"/>
      <c r="X24" s="75">
        <f>ROUND(+N24+J24+F24+R24+V24,0)</f>
        <v>0</v>
      </c>
    </row>
    <row r="25" spans="1:35" x14ac:dyDescent="0.2">
      <c r="A25" s="10" t="s">
        <v>120</v>
      </c>
      <c r="B25" s="10"/>
      <c r="C25" s="10"/>
      <c r="D25" s="52">
        <v>0</v>
      </c>
      <c r="E25" s="72">
        <f>ROUND(0,0)</f>
        <v>0</v>
      </c>
      <c r="F25" s="36">
        <f>ROUND(D25*E25,0)</f>
        <v>0</v>
      </c>
      <c r="H25" s="52">
        <v>0</v>
      </c>
      <c r="I25" s="74">
        <f>ROUND(E25*$Z$3,2)</f>
        <v>0</v>
      </c>
      <c r="J25" s="36">
        <f>ROUND(H25*I25,0)</f>
        <v>0</v>
      </c>
      <c r="L25" s="52">
        <v>0</v>
      </c>
      <c r="M25" s="74">
        <f>ROUND(I25*$Z$3,2)</f>
        <v>0</v>
      </c>
      <c r="N25" s="36">
        <f>ROUND(L25*M25,0)</f>
        <v>0</v>
      </c>
      <c r="P25" s="52">
        <v>0</v>
      </c>
      <c r="Q25" s="74">
        <f>ROUND(M25*$Z$3,2)</f>
        <v>0</v>
      </c>
      <c r="R25" s="36">
        <f>ROUND(P25*Q25,0)</f>
        <v>0</v>
      </c>
      <c r="S25" s="14"/>
      <c r="T25" s="52">
        <v>0</v>
      </c>
      <c r="U25" s="74">
        <f>ROUND(Q25*$Z$3,2)</f>
        <v>0</v>
      </c>
      <c r="V25" s="36">
        <f>ROUND(T25*U25,0)</f>
        <v>0</v>
      </c>
      <c r="W25" s="14"/>
      <c r="X25" s="75">
        <f>ROUND(+N25+J25+F25+R25+V25,0)</f>
        <v>0</v>
      </c>
    </row>
    <row r="26" spans="1:35" x14ac:dyDescent="0.2">
      <c r="A26" s="10"/>
      <c r="B26" s="10"/>
      <c r="C26" s="10"/>
      <c r="D26" s="20" t="s">
        <v>27</v>
      </c>
      <c r="E26" s="10" t="s">
        <v>21</v>
      </c>
      <c r="F26" s="36"/>
      <c r="H26" s="20" t="s">
        <v>27</v>
      </c>
      <c r="I26" s="10" t="s">
        <v>21</v>
      </c>
      <c r="J26" s="36"/>
      <c r="L26" s="20" t="s">
        <v>27</v>
      </c>
      <c r="M26" s="10" t="s">
        <v>21</v>
      </c>
      <c r="N26" s="36"/>
      <c r="P26" s="20" t="s">
        <v>27</v>
      </c>
      <c r="Q26" s="10" t="s">
        <v>21</v>
      </c>
      <c r="R26" s="36"/>
      <c r="S26" s="14"/>
      <c r="T26" s="20" t="s">
        <v>27</v>
      </c>
      <c r="U26" s="10" t="s">
        <v>21</v>
      </c>
      <c r="V26" s="36"/>
      <c r="W26" s="14"/>
      <c r="X26" s="17"/>
    </row>
    <row r="27" spans="1:35" x14ac:dyDescent="0.2">
      <c r="A27" s="10" t="s">
        <v>77</v>
      </c>
      <c r="B27" s="10"/>
      <c r="C27" s="10"/>
      <c r="D27" s="52">
        <v>0</v>
      </c>
      <c r="E27" s="73">
        <f>ROUND(0/12,0)</f>
        <v>0</v>
      </c>
      <c r="F27" s="36">
        <f>ROUND(D27*E27,0)</f>
        <v>0</v>
      </c>
      <c r="H27" s="52">
        <v>0</v>
      </c>
      <c r="I27" s="36">
        <f>ROUND(E27*$Z$3,0)</f>
        <v>0</v>
      </c>
      <c r="J27" s="36">
        <f>ROUND(H27*I27,0)</f>
        <v>0</v>
      </c>
      <c r="L27" s="52">
        <v>0</v>
      </c>
      <c r="M27" s="36">
        <f>ROUND(I27*$Z$3,0)</f>
        <v>0</v>
      </c>
      <c r="N27" s="36">
        <f>ROUND(L27*M27,0)</f>
        <v>0</v>
      </c>
      <c r="P27" s="52">
        <v>0</v>
      </c>
      <c r="Q27" s="36">
        <f>ROUND(M27*$Z$3,0)</f>
        <v>0</v>
      </c>
      <c r="R27" s="36">
        <f>ROUND(P27*Q27,0)</f>
        <v>0</v>
      </c>
      <c r="S27" s="14"/>
      <c r="T27" s="52">
        <v>0</v>
      </c>
      <c r="U27" s="36">
        <f>ROUND(Q27*$Z$3,0)</f>
        <v>0</v>
      </c>
      <c r="V27" s="36">
        <f>ROUND(T27*U27,0)</f>
        <v>0</v>
      </c>
      <c r="W27" s="14"/>
      <c r="X27" s="75">
        <f>ROUND(+N27+J27+F27+R27+V27,0)</f>
        <v>0</v>
      </c>
    </row>
    <row r="28" spans="1:35" x14ac:dyDescent="0.2">
      <c r="A28" s="10" t="s">
        <v>78</v>
      </c>
      <c r="B28" s="10"/>
      <c r="C28" s="10"/>
      <c r="D28" s="52">
        <v>0</v>
      </c>
      <c r="E28" s="73">
        <f>ROUND(0/12,0)</f>
        <v>0</v>
      </c>
      <c r="F28" s="36">
        <f>ROUND(D28*E28,0)</f>
        <v>0</v>
      </c>
      <c r="G28" s="17"/>
      <c r="H28" s="52">
        <v>0</v>
      </c>
      <c r="I28" s="36">
        <f>ROUND(E28*$Z$3,0)</f>
        <v>0</v>
      </c>
      <c r="J28" s="36">
        <f>ROUND(H28*I28,0)</f>
        <v>0</v>
      </c>
      <c r="K28" s="17"/>
      <c r="L28" s="52">
        <v>0</v>
      </c>
      <c r="M28" s="36">
        <f>ROUND(I28*$Z$3,0)</f>
        <v>0</v>
      </c>
      <c r="N28" s="36">
        <f>ROUND(L28*M28,0)</f>
        <v>0</v>
      </c>
      <c r="O28" s="17"/>
      <c r="P28" s="52">
        <v>0</v>
      </c>
      <c r="Q28" s="36">
        <f>ROUND(M28*$Z$3,0)</f>
        <v>0</v>
      </c>
      <c r="R28" s="36">
        <f>ROUND(P28*Q28,0)</f>
        <v>0</v>
      </c>
      <c r="S28" s="14"/>
      <c r="T28" s="52">
        <v>0</v>
      </c>
      <c r="U28" s="36">
        <f>ROUND(Q28*$Z$3,0)</f>
        <v>0</v>
      </c>
      <c r="V28" s="36">
        <f>ROUND(T28*U28,0)</f>
        <v>0</v>
      </c>
      <c r="W28" s="14"/>
      <c r="X28" s="75">
        <f>ROUND(+N28+J28+F28+R28+V28,0)</f>
        <v>0</v>
      </c>
    </row>
    <row r="29" spans="1:35" x14ac:dyDescent="0.2">
      <c r="A29" s="10" t="s">
        <v>79</v>
      </c>
      <c r="B29" s="10"/>
      <c r="C29" s="10"/>
      <c r="D29" s="52">
        <v>0</v>
      </c>
      <c r="E29" s="73">
        <f>ROUND(0/12,0)</f>
        <v>0</v>
      </c>
      <c r="F29" s="36">
        <f>ROUND(D29*E29,0)</f>
        <v>0</v>
      </c>
      <c r="G29" s="17"/>
      <c r="H29" s="52">
        <v>0</v>
      </c>
      <c r="I29" s="36">
        <f>ROUND(E29*$Z$3,0)</f>
        <v>0</v>
      </c>
      <c r="J29" s="36">
        <f>ROUND(H29*I29,0)</f>
        <v>0</v>
      </c>
      <c r="K29" s="17"/>
      <c r="L29" s="52">
        <v>0</v>
      </c>
      <c r="M29" s="36">
        <f>ROUND(I29*$Z$3,0)</f>
        <v>0</v>
      </c>
      <c r="N29" s="36">
        <f>ROUND(L29*M29,0)</f>
        <v>0</v>
      </c>
      <c r="O29" s="17"/>
      <c r="P29" s="52">
        <v>0</v>
      </c>
      <c r="Q29" s="36">
        <f>ROUND(M29*$Z$3,0)</f>
        <v>0</v>
      </c>
      <c r="R29" s="36">
        <f>ROUND(P29*Q29,0)</f>
        <v>0</v>
      </c>
      <c r="S29" s="14"/>
      <c r="T29" s="52">
        <v>0</v>
      </c>
      <c r="U29" s="36">
        <f>ROUND(Q29*$Z$3,0)</f>
        <v>0</v>
      </c>
      <c r="V29" s="36">
        <f>ROUND(T29*U29,0)</f>
        <v>0</v>
      </c>
      <c r="W29" s="14"/>
      <c r="X29" s="75">
        <f>ROUND(+N29+J29+F29+R29+V29,0)</f>
        <v>0</v>
      </c>
    </row>
    <row r="30" spans="1:35" x14ac:dyDescent="0.2">
      <c r="A30" s="10" t="s">
        <v>129</v>
      </c>
      <c r="B30" s="10"/>
      <c r="C30" s="10"/>
      <c r="D30" s="52">
        <v>0</v>
      </c>
      <c r="E30" s="73">
        <f>ROUND(0/12,0)</f>
        <v>0</v>
      </c>
      <c r="F30" s="36">
        <f>ROUND(D30*E30,0)</f>
        <v>0</v>
      </c>
      <c r="G30" s="17"/>
      <c r="H30" s="52">
        <v>0</v>
      </c>
      <c r="I30" s="36">
        <f>ROUND(E30*$Z$3,0)</f>
        <v>0</v>
      </c>
      <c r="J30" s="36">
        <f>ROUND(H30*I30,0)</f>
        <v>0</v>
      </c>
      <c r="K30" s="17"/>
      <c r="L30" s="52">
        <v>0</v>
      </c>
      <c r="M30" s="36">
        <f>ROUND(I30*$Z$3,0)</f>
        <v>0</v>
      </c>
      <c r="N30" s="36">
        <f>ROUND(L30*M30,0)</f>
        <v>0</v>
      </c>
      <c r="O30" s="17"/>
      <c r="P30" s="52">
        <v>0</v>
      </c>
      <c r="Q30" s="36">
        <f>ROUND(M30*$Z$3,0)</f>
        <v>0</v>
      </c>
      <c r="R30" s="36">
        <f>ROUND(P30*Q30,0)</f>
        <v>0</v>
      </c>
      <c r="S30" s="14"/>
      <c r="T30" s="52">
        <v>0</v>
      </c>
      <c r="U30" s="36">
        <f>ROUND(Q30*$Z$3,0)</f>
        <v>0</v>
      </c>
      <c r="V30" s="36">
        <f>ROUND(T30*U30,0)</f>
        <v>0</v>
      </c>
      <c r="W30" s="14"/>
      <c r="X30" s="75">
        <f>ROUND(+N30+J30+F30+R30+V30,0)</f>
        <v>0</v>
      </c>
    </row>
    <row r="31" spans="1:35" x14ac:dyDescent="0.2">
      <c r="A31" s="10"/>
      <c r="B31" s="10"/>
      <c r="C31" s="10"/>
      <c r="D31" s="10" t="s">
        <v>35</v>
      </c>
      <c r="E31" s="14"/>
      <c r="F31" s="36"/>
      <c r="H31" s="10" t="s">
        <v>35</v>
      </c>
      <c r="I31" s="14"/>
      <c r="J31" s="36"/>
      <c r="L31" s="10" t="s">
        <v>35</v>
      </c>
      <c r="M31" s="14"/>
      <c r="N31" s="36"/>
      <c r="P31" s="10" t="s">
        <v>35</v>
      </c>
      <c r="Q31" s="14"/>
      <c r="R31" s="36"/>
      <c r="S31" s="14"/>
      <c r="T31" s="10" t="s">
        <v>35</v>
      </c>
      <c r="U31" s="14"/>
      <c r="V31" s="36"/>
      <c r="W31" s="14"/>
    </row>
    <row r="32" spans="1:35" x14ac:dyDescent="0.2">
      <c r="A32" s="10" t="s">
        <v>36</v>
      </c>
      <c r="B32" s="10"/>
      <c r="C32" s="10"/>
      <c r="D32" s="24">
        <v>0</v>
      </c>
      <c r="E32" s="14">
        <f>'Investigator 1'!E32</f>
        <v>339.24</v>
      </c>
      <c r="F32" s="36">
        <f>ROUND(D32*E32,0)</f>
        <v>0</v>
      </c>
      <c r="H32" s="24">
        <v>0</v>
      </c>
      <c r="I32" s="14">
        <f>ROUND(E32*$Z$3,0)</f>
        <v>356</v>
      </c>
      <c r="J32" s="36">
        <f>ROUND(H32*I32,0)</f>
        <v>0</v>
      </c>
      <c r="L32" s="24">
        <v>0</v>
      </c>
      <c r="M32" s="14">
        <f>ROUND(I32*$Z$3,0)</f>
        <v>374</v>
      </c>
      <c r="N32" s="36">
        <f>ROUND(L32*M32,0)</f>
        <v>0</v>
      </c>
      <c r="P32" s="24">
        <v>0</v>
      </c>
      <c r="Q32" s="14">
        <f>ROUND(M32*$Z$3,0)</f>
        <v>393</v>
      </c>
      <c r="R32" s="36">
        <f>ROUND(P32*Q32,0)</f>
        <v>0</v>
      </c>
      <c r="S32" s="14"/>
      <c r="T32" s="24">
        <v>0</v>
      </c>
      <c r="U32" s="14">
        <f>ROUND(Q32*$Z$3,0)</f>
        <v>413</v>
      </c>
      <c r="V32" s="36">
        <f>ROUND(T32*U32,0)</f>
        <v>0</v>
      </c>
      <c r="W32" s="14"/>
      <c r="X32" s="75">
        <f>ROUND(+N32+J32+F32+R32+V32,0)</f>
        <v>0</v>
      </c>
    </row>
    <row r="33" spans="1:35" x14ac:dyDescent="0.2">
      <c r="A33" s="18" t="s">
        <v>37</v>
      </c>
      <c r="B33" s="18"/>
      <c r="C33" s="18"/>
      <c r="D33" s="19"/>
      <c r="E33" s="18"/>
      <c r="F33" s="65">
        <f>SUM(F18:F32)</f>
        <v>0</v>
      </c>
      <c r="G33" s="18"/>
      <c r="H33" s="19"/>
      <c r="I33" s="18"/>
      <c r="J33" s="65">
        <f>SUM(J18:J32)</f>
        <v>0</v>
      </c>
      <c r="K33" s="18"/>
      <c r="L33" s="19"/>
      <c r="M33" s="18"/>
      <c r="N33" s="65">
        <f>SUM(N18:N32)</f>
        <v>0</v>
      </c>
      <c r="O33" s="18"/>
      <c r="P33" s="19"/>
      <c r="Q33" s="18"/>
      <c r="R33" s="65">
        <f>SUM(R18:R32)</f>
        <v>0</v>
      </c>
      <c r="S33" s="19"/>
      <c r="T33" s="19"/>
      <c r="U33" s="18"/>
      <c r="V33" s="65">
        <f>SUM(V18:V32)</f>
        <v>0</v>
      </c>
      <c r="W33" s="19"/>
      <c r="X33" s="65">
        <f>SUM(X18:X32)</f>
        <v>0</v>
      </c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1:35" x14ac:dyDescent="0.2">
      <c r="A34" s="83" t="s">
        <v>38</v>
      </c>
      <c r="B34" s="10"/>
      <c r="C34" s="10"/>
      <c r="D34" s="14"/>
      <c r="E34" s="25"/>
      <c r="F34" s="36"/>
      <c r="H34" s="14"/>
      <c r="I34" s="25"/>
      <c r="J34" s="36"/>
      <c r="L34" s="14"/>
      <c r="M34" s="25"/>
      <c r="N34" s="36"/>
      <c r="P34" s="14"/>
      <c r="Q34" s="25"/>
      <c r="R34" s="36"/>
      <c r="S34" s="14"/>
      <c r="T34" s="14"/>
      <c r="U34" s="25"/>
      <c r="V34" s="36"/>
      <c r="W34" s="14"/>
    </row>
    <row r="35" spans="1:35" x14ac:dyDescent="0.2">
      <c r="A35" s="10" t="s">
        <v>122</v>
      </c>
      <c r="B35" s="10"/>
      <c r="C35" s="10"/>
      <c r="D35" s="14"/>
      <c r="E35" s="34">
        <f>'Investigator 1'!E39</f>
        <v>0.22</v>
      </c>
      <c r="F35" s="36">
        <f>ROUND(E35*(F11+F13+F15+F17),0)</f>
        <v>0</v>
      </c>
      <c r="H35" s="14"/>
      <c r="I35" s="34">
        <f>'Investigator 1'!I39</f>
        <v>0.22</v>
      </c>
      <c r="J35" s="36">
        <f>ROUND(I35*(J11+J13+J15+J17),0)</f>
        <v>0</v>
      </c>
      <c r="L35" s="14"/>
      <c r="M35" s="34">
        <f>'Investigator 1'!M39</f>
        <v>0.22</v>
      </c>
      <c r="N35" s="36">
        <f>ROUND(M35*(N11+N13+N15+N17),0)</f>
        <v>0</v>
      </c>
      <c r="P35" s="14"/>
      <c r="Q35" s="34">
        <f>'Investigator 1'!Q39</f>
        <v>0.22</v>
      </c>
      <c r="R35" s="36">
        <f>ROUND(Q35*(R11+R13+R15+R17),0)</f>
        <v>0</v>
      </c>
      <c r="S35" s="14"/>
      <c r="T35" s="14"/>
      <c r="U35" s="34">
        <f>'Investigator 1'!U39</f>
        <v>0.22</v>
      </c>
      <c r="V35" s="36">
        <f>ROUND(U35*(V11+V13+V15+V17),0)</f>
        <v>0</v>
      </c>
      <c r="W35" s="14"/>
      <c r="X35" s="75">
        <f t="shared" ref="X35:X40" si="11">ROUND(+N35+J35+F35+R35+V35,0)</f>
        <v>0</v>
      </c>
    </row>
    <row r="36" spans="1:35" x14ac:dyDescent="0.2">
      <c r="A36" s="10" t="s">
        <v>146</v>
      </c>
      <c r="B36" s="10"/>
      <c r="C36" s="10"/>
      <c r="D36" s="14"/>
      <c r="E36" s="34">
        <f>'Investigator 1'!E40</f>
        <v>0.29199999999999998</v>
      </c>
      <c r="F36" s="36">
        <f>ROUND(E36*(F10+F12+F14+F16),0)</f>
        <v>0</v>
      </c>
      <c r="H36" s="14"/>
      <c r="I36" s="34">
        <f>'Investigator 1'!I40</f>
        <v>0.29399999999999998</v>
      </c>
      <c r="J36" s="36">
        <f>ROUND(I36*(J10+J12+J14+J16),0)</f>
        <v>0</v>
      </c>
      <c r="L36" s="14"/>
      <c r="M36" s="34">
        <f>'Investigator 1'!M40</f>
        <v>0.29599999999999999</v>
      </c>
      <c r="N36" s="36">
        <f>ROUND(M36*(N10+N12+N14+N16),0)</f>
        <v>0</v>
      </c>
      <c r="P36" s="14"/>
      <c r="Q36" s="34">
        <f>'Investigator 1'!Q40</f>
        <v>0.29799999999999999</v>
      </c>
      <c r="R36" s="36">
        <f>ROUND(Q36*(R10+R12+R14+R16),0)</f>
        <v>0</v>
      </c>
      <c r="S36" s="14"/>
      <c r="T36" s="14"/>
      <c r="U36" s="34">
        <f>'Investigator 1'!U40</f>
        <v>0.29799999999999999</v>
      </c>
      <c r="V36" s="36">
        <f>ROUND(U36*(V10+V12+V14+V16),0)</f>
        <v>0</v>
      </c>
      <c r="W36" s="14"/>
      <c r="X36" s="75">
        <f t="shared" si="11"/>
        <v>0</v>
      </c>
    </row>
    <row r="37" spans="1:35" x14ac:dyDescent="0.2">
      <c r="A37" s="10" t="s">
        <v>147</v>
      </c>
      <c r="B37" s="10"/>
      <c r="C37" s="10"/>
      <c r="D37" s="14"/>
      <c r="E37" s="34">
        <f>'Investigator 1'!E41</f>
        <v>0.35499999999999998</v>
      </c>
      <c r="F37" s="36">
        <f>ROUND(E37*(F27+F28+F29+F30),0)</f>
        <v>0</v>
      </c>
      <c r="H37" s="14"/>
      <c r="I37" s="34">
        <f>'Investigator 1'!I41</f>
        <v>0.36</v>
      </c>
      <c r="J37" s="36">
        <f>ROUND(I37*(J27+J28+J29+J30),0)</f>
        <v>0</v>
      </c>
      <c r="L37" s="14"/>
      <c r="M37" s="34">
        <f>'Investigator 1'!M41</f>
        <v>0.36599999999999999</v>
      </c>
      <c r="N37" s="36">
        <f>ROUND(M37*(N27+N28+N29+N30),0)</f>
        <v>0</v>
      </c>
      <c r="P37" s="14"/>
      <c r="Q37" s="34">
        <f>'Investigator 1'!Q41</f>
        <v>0.372</v>
      </c>
      <c r="R37" s="36">
        <f>ROUND(Q37*(R27+R28+R29+R30),0)</f>
        <v>0</v>
      </c>
      <c r="S37" s="14"/>
      <c r="T37" s="14"/>
      <c r="U37" s="34">
        <f>'Investigator 1'!U41</f>
        <v>0.372</v>
      </c>
      <c r="V37" s="36">
        <f>ROUND(U37*(V27+V28+V29+V30),0)</f>
        <v>0</v>
      </c>
      <c r="W37" s="14"/>
      <c r="X37" s="75">
        <f t="shared" si="11"/>
        <v>0</v>
      </c>
    </row>
    <row r="38" spans="1:35" x14ac:dyDescent="0.2">
      <c r="A38" s="10" t="s">
        <v>123</v>
      </c>
      <c r="B38" s="10"/>
      <c r="C38" s="10"/>
      <c r="D38" s="14"/>
      <c r="E38" s="34">
        <f>'Investigator 1'!E42</f>
        <v>0.26800000000000002</v>
      </c>
      <c r="F38" s="36">
        <f>ROUND(E38*(F20),0)</f>
        <v>0</v>
      </c>
      <c r="H38" s="14"/>
      <c r="I38" s="34">
        <f>'Investigator 1'!I42</f>
        <v>0.27300000000000002</v>
      </c>
      <c r="J38" s="36">
        <f>ROUND(I38*(J20),0)</f>
        <v>0</v>
      </c>
      <c r="L38" s="14"/>
      <c r="M38" s="34">
        <f>'Investigator 1'!M42</f>
        <v>0.27900000000000003</v>
      </c>
      <c r="N38" s="36">
        <f>ROUND(M38*(N20),0)</f>
        <v>0</v>
      </c>
      <c r="P38" s="14"/>
      <c r="Q38" s="34">
        <f>'Investigator 1'!Q42</f>
        <v>0.27900000000000003</v>
      </c>
      <c r="R38" s="36">
        <f>ROUND(Q38*(R20),0)</f>
        <v>0</v>
      </c>
      <c r="S38" s="14"/>
      <c r="T38" s="14"/>
      <c r="U38" s="34">
        <f>'Investigator 1'!U42</f>
        <v>0.27900000000000003</v>
      </c>
      <c r="V38" s="36">
        <f>ROUND(U38*(V20),0)</f>
        <v>0</v>
      </c>
      <c r="W38" s="14"/>
      <c r="X38" s="75">
        <f t="shared" si="11"/>
        <v>0</v>
      </c>
    </row>
    <row r="39" spans="1:35" x14ac:dyDescent="0.2">
      <c r="A39" s="10" t="s">
        <v>124</v>
      </c>
      <c r="B39" s="10"/>
      <c r="C39" s="10"/>
      <c r="D39" s="14"/>
      <c r="E39" s="64" t="str">
        <f>'Investigator 1'!E43</f>
        <v>1%</v>
      </c>
      <c r="F39" s="36">
        <f>ROUND(E39*(F21+F22+F24+F25),0)</f>
        <v>0</v>
      </c>
      <c r="H39" s="14"/>
      <c r="I39" s="34">
        <f>'Investigator 1'!I43</f>
        <v>0.01</v>
      </c>
      <c r="J39" s="36">
        <f>ROUND(I39*(J21+J22+J24+J25),0)</f>
        <v>0</v>
      </c>
      <c r="L39" s="14"/>
      <c r="M39" s="34">
        <f>'Investigator 1'!M43</f>
        <v>0.01</v>
      </c>
      <c r="N39" s="36">
        <f>ROUND(M39*(N21+N22+N24+N25),0)</f>
        <v>0</v>
      </c>
      <c r="P39" s="14"/>
      <c r="Q39" s="34">
        <f>'Investigator 1'!Q43</f>
        <v>0.01</v>
      </c>
      <c r="R39" s="36">
        <f>ROUND(Q39*(R21+R22+R24+R25),0)</f>
        <v>0</v>
      </c>
      <c r="S39" s="14"/>
      <c r="T39" s="14"/>
      <c r="U39" s="34">
        <f>'Investigator 1'!U43</f>
        <v>0.01</v>
      </c>
      <c r="V39" s="36">
        <f>ROUND(U39*(V21+V22+V24+V25),0)</f>
        <v>0</v>
      </c>
      <c r="W39" s="14"/>
      <c r="X39" s="75">
        <f t="shared" si="11"/>
        <v>0</v>
      </c>
    </row>
    <row r="40" spans="1:35" x14ac:dyDescent="0.2">
      <c r="A40" s="10" t="s">
        <v>134</v>
      </c>
      <c r="B40" s="10"/>
      <c r="C40" s="10"/>
      <c r="D40" s="26">
        <v>0</v>
      </c>
      <c r="E40" s="14">
        <f>'Investigator 1'!E46</f>
        <v>373</v>
      </c>
      <c r="F40" s="36">
        <f>ROUND((D40)*E40,0)</f>
        <v>0</v>
      </c>
      <c r="H40" s="26">
        <v>0</v>
      </c>
      <c r="I40" s="14">
        <f>'Investigator 1'!I46</f>
        <v>410</v>
      </c>
      <c r="J40" s="36">
        <f>ROUND((H40)*I40,0)</f>
        <v>0</v>
      </c>
      <c r="L40" s="26">
        <v>0</v>
      </c>
      <c r="M40" s="14">
        <f>'Investigator 1'!M46</f>
        <v>451</v>
      </c>
      <c r="N40" s="36">
        <f>ROUND((L40)*M40,0)</f>
        <v>0</v>
      </c>
      <c r="P40" s="26">
        <v>0</v>
      </c>
      <c r="Q40" s="14">
        <f>'Investigator 1'!Q46</f>
        <v>496</v>
      </c>
      <c r="R40" s="36">
        <f>ROUND((P40)*Q40,0)</f>
        <v>0</v>
      </c>
      <c r="S40" s="14"/>
      <c r="T40" s="26">
        <v>0</v>
      </c>
      <c r="U40" s="14">
        <f>'Investigator 1'!U46</f>
        <v>496</v>
      </c>
      <c r="V40" s="36">
        <f>ROUND((T40)*U40,0)</f>
        <v>0</v>
      </c>
      <c r="W40" s="14"/>
      <c r="X40" s="75">
        <f t="shared" si="11"/>
        <v>0</v>
      </c>
    </row>
    <row r="41" spans="1:35" x14ac:dyDescent="0.2">
      <c r="A41" s="18" t="s">
        <v>39</v>
      </c>
      <c r="B41" s="18"/>
      <c r="C41" s="18"/>
      <c r="D41" s="19"/>
      <c r="E41" s="27"/>
      <c r="F41" s="65">
        <f>SUM(F35:F40)</f>
        <v>0</v>
      </c>
      <c r="G41" s="18"/>
      <c r="H41" s="19"/>
      <c r="I41" s="27"/>
      <c r="J41" s="65">
        <f>SUM(J35:J40)</f>
        <v>0</v>
      </c>
      <c r="K41" s="18"/>
      <c r="L41" s="19"/>
      <c r="M41" s="27"/>
      <c r="N41" s="65">
        <f>SUM(N35:N40)</f>
        <v>0</v>
      </c>
      <c r="O41" s="18"/>
      <c r="P41" s="19"/>
      <c r="Q41" s="27"/>
      <c r="R41" s="65">
        <f>SUM(R35:R40)</f>
        <v>0</v>
      </c>
      <c r="S41" s="19"/>
      <c r="T41" s="19"/>
      <c r="U41" s="27"/>
      <c r="V41" s="65">
        <f>SUM(V35:V40)</f>
        <v>0</v>
      </c>
      <c r="W41" s="19"/>
      <c r="X41" s="65">
        <f>SUM(X35:X40)</f>
        <v>0</v>
      </c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x14ac:dyDescent="0.2">
      <c r="A42" s="18" t="s">
        <v>40</v>
      </c>
      <c r="B42" s="18"/>
      <c r="C42" s="18"/>
      <c r="D42" s="19"/>
      <c r="E42" s="18"/>
      <c r="F42" s="65">
        <f>+F41+F33</f>
        <v>0</v>
      </c>
      <c r="G42" s="18"/>
      <c r="H42" s="19"/>
      <c r="I42" s="18"/>
      <c r="J42" s="65">
        <f>+J41+J33</f>
        <v>0</v>
      </c>
      <c r="K42" s="18"/>
      <c r="L42" s="19"/>
      <c r="M42" s="18"/>
      <c r="N42" s="65">
        <f>+N41+N33</f>
        <v>0</v>
      </c>
      <c r="O42" s="18"/>
      <c r="P42" s="19"/>
      <c r="Q42" s="18"/>
      <c r="R42" s="65">
        <f>+R41+R33</f>
        <v>0</v>
      </c>
      <c r="S42" s="19"/>
      <c r="T42" s="19"/>
      <c r="U42" s="18"/>
      <c r="V42" s="65">
        <f>+V41+V33</f>
        <v>0</v>
      </c>
      <c r="W42" s="19"/>
      <c r="X42" s="65">
        <f>+X41+X33</f>
        <v>0</v>
      </c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s="18" customFormat="1" x14ac:dyDescent="0.2">
      <c r="A43" s="84" t="s">
        <v>81</v>
      </c>
      <c r="F43" s="66"/>
      <c r="J43" s="66"/>
      <c r="N43" s="66"/>
      <c r="R43" s="66"/>
      <c r="S43" s="19"/>
      <c r="V43" s="66"/>
      <c r="W43" s="19"/>
      <c r="X43" s="19"/>
    </row>
    <row r="44" spans="1:35" x14ac:dyDescent="0.2">
      <c r="A44" s="10" t="s">
        <v>67</v>
      </c>
      <c r="B44" s="10"/>
      <c r="C44" s="10"/>
      <c r="D44" s="10"/>
      <c r="E44" s="10"/>
      <c r="F44" s="67">
        <v>0</v>
      </c>
      <c r="H44" s="10"/>
      <c r="I44" s="10"/>
      <c r="J44" s="67">
        <v>0</v>
      </c>
      <c r="L44" s="10"/>
      <c r="M44" s="10"/>
      <c r="N44" s="67">
        <v>0</v>
      </c>
      <c r="P44" s="10"/>
      <c r="Q44" s="10"/>
      <c r="R44" s="67">
        <v>0</v>
      </c>
      <c r="S44" s="14"/>
      <c r="T44" s="10"/>
      <c r="U44" s="10"/>
      <c r="V44" s="67">
        <v>0</v>
      </c>
      <c r="W44" s="14"/>
      <c r="X44" s="75">
        <f t="shared" ref="X44:X50" si="12">ROUND(+N44+J44+F44+R44+V44,0)</f>
        <v>0</v>
      </c>
    </row>
    <row r="45" spans="1:35" x14ac:dyDescent="0.2">
      <c r="A45" s="10" t="s">
        <v>70</v>
      </c>
      <c r="B45" s="10"/>
      <c r="C45" s="10"/>
      <c r="D45" s="10"/>
      <c r="E45" s="10"/>
      <c r="F45" s="67">
        <v>0</v>
      </c>
      <c r="H45" s="10"/>
      <c r="I45" s="10"/>
      <c r="J45" s="67">
        <v>0</v>
      </c>
      <c r="L45" s="10"/>
      <c r="M45" s="10"/>
      <c r="N45" s="67">
        <v>0</v>
      </c>
      <c r="P45" s="10"/>
      <c r="Q45" s="10"/>
      <c r="R45" s="67">
        <v>0</v>
      </c>
      <c r="S45" s="14"/>
      <c r="T45" s="10"/>
      <c r="U45" s="10"/>
      <c r="V45" s="67">
        <v>0</v>
      </c>
      <c r="W45" s="14"/>
      <c r="X45" s="75">
        <f t="shared" si="12"/>
        <v>0</v>
      </c>
    </row>
    <row r="46" spans="1:35" x14ac:dyDescent="0.2">
      <c r="A46" s="10" t="s">
        <v>66</v>
      </c>
      <c r="B46" s="10"/>
      <c r="C46" s="10"/>
      <c r="D46" s="10"/>
      <c r="E46" s="10"/>
      <c r="F46" s="67">
        <v>0</v>
      </c>
      <c r="H46" s="10"/>
      <c r="I46" s="10"/>
      <c r="J46" s="67">
        <v>0</v>
      </c>
      <c r="L46" s="10"/>
      <c r="M46" s="10"/>
      <c r="N46" s="67">
        <v>0</v>
      </c>
      <c r="P46" s="10"/>
      <c r="Q46" s="10"/>
      <c r="R46" s="67">
        <v>0</v>
      </c>
      <c r="S46" s="14"/>
      <c r="T46" s="10"/>
      <c r="U46" s="10"/>
      <c r="V46" s="67">
        <v>0</v>
      </c>
      <c r="W46" s="14"/>
      <c r="X46" s="75">
        <f t="shared" si="12"/>
        <v>0</v>
      </c>
    </row>
    <row r="47" spans="1:35" x14ac:dyDescent="0.2">
      <c r="A47" s="10" t="s">
        <v>65</v>
      </c>
      <c r="B47" s="10"/>
      <c r="C47" s="10"/>
      <c r="D47" s="10"/>
      <c r="E47" s="10"/>
      <c r="F47" s="67">
        <v>0</v>
      </c>
      <c r="H47" s="10"/>
      <c r="I47" s="10"/>
      <c r="J47" s="67">
        <v>0</v>
      </c>
      <c r="L47" s="10"/>
      <c r="M47" s="10"/>
      <c r="N47" s="67">
        <v>0</v>
      </c>
      <c r="P47" s="10"/>
      <c r="Q47" s="10"/>
      <c r="R47" s="67">
        <v>0</v>
      </c>
      <c r="S47" s="14"/>
      <c r="T47" s="10"/>
      <c r="U47" s="10"/>
      <c r="V47" s="67">
        <v>0</v>
      </c>
      <c r="W47" s="14"/>
      <c r="X47" s="75">
        <f t="shared" si="12"/>
        <v>0</v>
      </c>
    </row>
    <row r="48" spans="1:35" x14ac:dyDescent="0.2">
      <c r="A48" s="18" t="s">
        <v>41</v>
      </c>
      <c r="B48" s="18"/>
      <c r="C48" s="18"/>
      <c r="D48" s="18"/>
      <c r="E48" s="18"/>
      <c r="F48" s="65">
        <f>SUM(F43:F47)</f>
        <v>0</v>
      </c>
      <c r="G48" s="18"/>
      <c r="H48" s="18"/>
      <c r="I48" s="18"/>
      <c r="J48" s="65">
        <f>SUM(J43:J47)</f>
        <v>0</v>
      </c>
      <c r="K48" s="18"/>
      <c r="L48" s="18"/>
      <c r="M48" s="18"/>
      <c r="N48" s="65">
        <f>SUM(N43:N47)</f>
        <v>0</v>
      </c>
      <c r="O48" s="18"/>
      <c r="P48" s="18"/>
      <c r="Q48" s="18"/>
      <c r="R48" s="65">
        <f>SUM(R43:R47)</f>
        <v>0</v>
      </c>
      <c r="S48" s="19"/>
      <c r="T48" s="18"/>
      <c r="U48" s="18"/>
      <c r="V48" s="65">
        <f>SUM(V43:V47)</f>
        <v>0</v>
      </c>
      <c r="W48" s="19"/>
      <c r="X48" s="65">
        <f>SUM(X43:X47)</f>
        <v>0</v>
      </c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:35" x14ac:dyDescent="0.2">
      <c r="A49" s="84" t="s">
        <v>42</v>
      </c>
      <c r="B49" s="10" t="s">
        <v>63</v>
      </c>
      <c r="C49" s="10"/>
      <c r="D49" s="10"/>
      <c r="E49" s="10"/>
      <c r="F49" s="67">
        <v>0</v>
      </c>
      <c r="H49" s="10"/>
      <c r="I49" s="10"/>
      <c r="J49" s="36">
        <f>ROUND(F49*$Z$3,0)</f>
        <v>0</v>
      </c>
      <c r="L49" s="10"/>
      <c r="M49" s="10"/>
      <c r="N49" s="36">
        <f>ROUND(J49*$Z$3,0)</f>
        <v>0</v>
      </c>
      <c r="P49" s="10"/>
      <c r="Q49" s="10"/>
      <c r="R49" s="36">
        <f>ROUND(N49*$Z$3,0)</f>
        <v>0</v>
      </c>
      <c r="S49" s="14"/>
      <c r="T49" s="10"/>
      <c r="U49" s="10"/>
      <c r="V49" s="36">
        <f>ROUND(R49*$Z$3,0)</f>
        <v>0</v>
      </c>
      <c r="W49" s="14"/>
      <c r="X49" s="75">
        <f t="shared" si="12"/>
        <v>0</v>
      </c>
    </row>
    <row r="50" spans="1:35" x14ac:dyDescent="0.2">
      <c r="A50" s="10"/>
      <c r="B50" s="10" t="s">
        <v>43</v>
      </c>
      <c r="C50" s="10"/>
      <c r="D50" s="10"/>
      <c r="E50" s="10"/>
      <c r="F50" s="67">
        <v>0</v>
      </c>
      <c r="H50" s="10"/>
      <c r="I50" s="10"/>
      <c r="J50" s="36">
        <f>ROUND(F50*$Z$3,0)</f>
        <v>0</v>
      </c>
      <c r="L50" s="10"/>
      <c r="M50" s="10"/>
      <c r="N50" s="36">
        <f>ROUND(J50*$Z$3,0)</f>
        <v>0</v>
      </c>
      <c r="P50" s="10"/>
      <c r="Q50" s="10"/>
      <c r="R50" s="36">
        <f>ROUND(N50*$Z$3,0)</f>
        <v>0</v>
      </c>
      <c r="S50" s="14"/>
      <c r="T50" s="10"/>
      <c r="U50" s="10"/>
      <c r="V50" s="36">
        <f>ROUND(R50*$Z$3,0)</f>
        <v>0</v>
      </c>
      <c r="W50" s="14"/>
      <c r="X50" s="75">
        <f t="shared" si="12"/>
        <v>0</v>
      </c>
    </row>
    <row r="51" spans="1:35" x14ac:dyDescent="0.2">
      <c r="A51" s="85" t="s">
        <v>151</v>
      </c>
      <c r="B51" s="29"/>
      <c r="C51" s="29"/>
      <c r="D51" s="29"/>
      <c r="E51" s="29"/>
      <c r="F51" s="68"/>
      <c r="G51" s="31"/>
      <c r="H51" s="29"/>
      <c r="I51" s="29"/>
      <c r="J51" s="68"/>
      <c r="K51" s="31"/>
      <c r="L51" s="29"/>
      <c r="M51" s="29"/>
      <c r="N51" s="68"/>
      <c r="O51" s="31"/>
      <c r="P51" s="29"/>
      <c r="Q51" s="29"/>
      <c r="R51" s="68"/>
      <c r="S51" s="30"/>
      <c r="T51" s="29"/>
      <c r="U51" s="29"/>
      <c r="V51" s="68"/>
      <c r="W51" s="30"/>
      <c r="X51" s="31"/>
    </row>
    <row r="52" spans="1:35" x14ac:dyDescent="0.2">
      <c r="A52" s="29" t="s">
        <v>44</v>
      </c>
      <c r="B52" s="29"/>
      <c r="C52" s="29"/>
      <c r="D52" s="29"/>
      <c r="E52" s="29"/>
      <c r="F52" s="68">
        <v>0</v>
      </c>
      <c r="G52" s="31"/>
      <c r="H52" s="29"/>
      <c r="I52" s="29"/>
      <c r="J52" s="68">
        <v>0</v>
      </c>
      <c r="K52" s="31"/>
      <c r="L52" s="29"/>
      <c r="M52" s="29"/>
      <c r="N52" s="68">
        <v>0</v>
      </c>
      <c r="O52" s="31"/>
      <c r="P52" s="29"/>
      <c r="Q52" s="29"/>
      <c r="R52" s="68">
        <v>0</v>
      </c>
      <c r="S52" s="30"/>
      <c r="T52" s="29"/>
      <c r="U52" s="29"/>
      <c r="V52" s="68">
        <v>0</v>
      </c>
      <c r="W52" s="30"/>
      <c r="X52" s="76">
        <f>ROUND(+N52+J52+F52+R52+V52,0)</f>
        <v>0</v>
      </c>
    </row>
    <row r="53" spans="1:35" x14ac:dyDescent="0.2">
      <c r="A53" s="29" t="s">
        <v>45</v>
      </c>
      <c r="B53" s="29"/>
      <c r="C53" s="29"/>
      <c r="D53" s="29"/>
      <c r="E53" s="29"/>
      <c r="F53" s="68">
        <v>0</v>
      </c>
      <c r="G53" s="31"/>
      <c r="H53" s="29"/>
      <c r="I53" s="29"/>
      <c r="J53" s="68">
        <v>0</v>
      </c>
      <c r="K53" s="31"/>
      <c r="L53" s="29"/>
      <c r="M53" s="29"/>
      <c r="N53" s="68">
        <v>0</v>
      </c>
      <c r="O53" s="31"/>
      <c r="P53" s="29"/>
      <c r="Q53" s="29"/>
      <c r="R53" s="68">
        <v>0</v>
      </c>
      <c r="S53" s="30"/>
      <c r="T53" s="29"/>
      <c r="U53" s="29"/>
      <c r="V53" s="68">
        <v>0</v>
      </c>
      <c r="W53" s="30"/>
      <c r="X53" s="76">
        <f>ROUND(+N53+J53+F53+R53+V53,0)</f>
        <v>0</v>
      </c>
    </row>
    <row r="54" spans="1:35" x14ac:dyDescent="0.2">
      <c r="A54" s="29" t="s">
        <v>46</v>
      </c>
      <c r="B54" s="29"/>
      <c r="C54" s="29"/>
      <c r="D54" s="29"/>
      <c r="E54" s="30"/>
      <c r="F54" s="68">
        <v>0</v>
      </c>
      <c r="G54" s="31"/>
      <c r="H54" s="29"/>
      <c r="I54" s="30"/>
      <c r="J54" s="68">
        <v>0</v>
      </c>
      <c r="K54" s="31"/>
      <c r="L54" s="29"/>
      <c r="M54" s="30"/>
      <c r="N54" s="68">
        <v>0</v>
      </c>
      <c r="O54" s="31"/>
      <c r="P54" s="29"/>
      <c r="Q54" s="30"/>
      <c r="R54" s="68">
        <v>0</v>
      </c>
      <c r="S54" s="30"/>
      <c r="T54" s="29"/>
      <c r="U54" s="30"/>
      <c r="V54" s="68">
        <v>0</v>
      </c>
      <c r="W54" s="30"/>
      <c r="X54" s="76">
        <f>ROUND(+N54+J54+F54+R54+V54,0)</f>
        <v>0</v>
      </c>
    </row>
    <row r="55" spans="1:35" x14ac:dyDescent="0.2">
      <c r="A55" s="29" t="s">
        <v>47</v>
      </c>
      <c r="B55" s="29"/>
      <c r="C55" s="29"/>
      <c r="D55" s="29"/>
      <c r="E55" s="30"/>
      <c r="F55" s="68">
        <v>0</v>
      </c>
      <c r="G55" s="31"/>
      <c r="H55" s="29"/>
      <c r="I55" s="30"/>
      <c r="J55" s="68">
        <v>0</v>
      </c>
      <c r="K55" s="31"/>
      <c r="L55" s="29"/>
      <c r="M55" s="30"/>
      <c r="N55" s="68">
        <v>0</v>
      </c>
      <c r="O55" s="31"/>
      <c r="P55" s="29"/>
      <c r="Q55" s="30"/>
      <c r="R55" s="68">
        <v>0</v>
      </c>
      <c r="S55" s="30"/>
      <c r="T55" s="29"/>
      <c r="U55" s="30"/>
      <c r="V55" s="68">
        <v>0</v>
      </c>
      <c r="W55" s="30"/>
      <c r="X55" s="76">
        <f>ROUND(+N55+J55+F55+R55+V55,0)</f>
        <v>0</v>
      </c>
    </row>
    <row r="56" spans="1:35" x14ac:dyDescent="0.2">
      <c r="A56" s="28" t="s">
        <v>48</v>
      </c>
      <c r="B56" s="28"/>
      <c r="C56" s="28"/>
      <c r="D56" s="28"/>
      <c r="E56" s="32"/>
      <c r="F56" s="69">
        <f>SUM(F52:F55)</f>
        <v>0</v>
      </c>
      <c r="G56" s="28"/>
      <c r="H56" s="28"/>
      <c r="I56" s="32"/>
      <c r="J56" s="69">
        <f>SUM(J52:J55)</f>
        <v>0</v>
      </c>
      <c r="K56" s="28"/>
      <c r="L56" s="28"/>
      <c r="M56" s="32"/>
      <c r="N56" s="69">
        <f>SUM(N52:N55)</f>
        <v>0</v>
      </c>
      <c r="O56" s="28"/>
      <c r="P56" s="28"/>
      <c r="Q56" s="32"/>
      <c r="R56" s="69">
        <f>SUM(R52:R55)</f>
        <v>0</v>
      </c>
      <c r="S56" s="32"/>
      <c r="T56" s="28"/>
      <c r="U56" s="32"/>
      <c r="V56" s="69">
        <f>SUM(V52:V55)</f>
        <v>0</v>
      </c>
      <c r="W56" s="32"/>
      <c r="X56" s="69">
        <f>SUM(X52:X55)</f>
        <v>0</v>
      </c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</row>
    <row r="57" spans="1:35" x14ac:dyDescent="0.2">
      <c r="A57" s="84" t="s">
        <v>49</v>
      </c>
      <c r="B57" s="10"/>
      <c r="C57" s="10"/>
      <c r="D57" s="10"/>
      <c r="E57" s="10"/>
      <c r="F57" s="36"/>
      <c r="H57" s="10"/>
      <c r="I57" s="10"/>
      <c r="J57" s="36"/>
      <c r="L57" s="10"/>
      <c r="M57" s="10"/>
      <c r="N57" s="36"/>
      <c r="P57" s="10"/>
      <c r="Q57" s="10"/>
      <c r="R57" s="36"/>
      <c r="S57" s="14"/>
      <c r="T57" s="10"/>
      <c r="U57" s="10"/>
      <c r="V57" s="36"/>
      <c r="W57" s="14"/>
    </row>
    <row r="58" spans="1:35" x14ac:dyDescent="0.2">
      <c r="A58" s="10" t="s">
        <v>64</v>
      </c>
      <c r="B58" s="10"/>
      <c r="C58" s="10"/>
      <c r="D58" s="10"/>
      <c r="E58" s="10"/>
      <c r="F58" s="67">
        <v>0</v>
      </c>
      <c r="H58" s="10"/>
      <c r="I58" s="10"/>
      <c r="J58" s="36">
        <f t="shared" ref="J58:J64" si="13">ROUND(F58*$Z$3,0)</f>
        <v>0</v>
      </c>
      <c r="K58" s="17"/>
      <c r="L58" s="10"/>
      <c r="M58" s="10"/>
      <c r="N58" s="36">
        <f t="shared" ref="N58:N64" si="14">ROUND(J58*$Z$3,0)</f>
        <v>0</v>
      </c>
      <c r="O58" s="17"/>
      <c r="P58" s="10"/>
      <c r="Q58" s="10"/>
      <c r="R58" s="36">
        <f t="shared" ref="R58:R64" si="15">ROUND(N58*$Z$3,0)</f>
        <v>0</v>
      </c>
      <c r="S58" s="14"/>
      <c r="T58" s="10"/>
      <c r="U58" s="10"/>
      <c r="V58" s="36">
        <f t="shared" ref="V58:V64" si="16">ROUND(R58*$Z$3,0)</f>
        <v>0</v>
      </c>
      <c r="W58" s="14"/>
      <c r="X58" s="75">
        <f t="shared" ref="X58:X65" si="17">ROUND(+N58+J58+F58+R58+V58,0)</f>
        <v>0</v>
      </c>
    </row>
    <row r="59" spans="1:35" x14ac:dyDescent="0.2">
      <c r="A59" s="10" t="s">
        <v>68</v>
      </c>
      <c r="B59" s="10"/>
      <c r="C59" s="10"/>
      <c r="D59" s="10"/>
      <c r="E59" s="10"/>
      <c r="F59" s="67">
        <v>0</v>
      </c>
      <c r="H59" s="10"/>
      <c r="I59" s="10"/>
      <c r="J59" s="36">
        <f t="shared" si="13"/>
        <v>0</v>
      </c>
      <c r="K59" s="17"/>
      <c r="L59" s="10"/>
      <c r="M59" s="10"/>
      <c r="N59" s="36">
        <f t="shared" si="14"/>
        <v>0</v>
      </c>
      <c r="O59" s="17"/>
      <c r="P59" s="10"/>
      <c r="Q59" s="10"/>
      <c r="R59" s="36">
        <f t="shared" si="15"/>
        <v>0</v>
      </c>
      <c r="S59" s="14"/>
      <c r="T59" s="10"/>
      <c r="U59" s="10"/>
      <c r="V59" s="36">
        <f t="shared" si="16"/>
        <v>0</v>
      </c>
      <c r="W59" s="14"/>
      <c r="X59" s="75">
        <f t="shared" si="17"/>
        <v>0</v>
      </c>
    </row>
    <row r="60" spans="1:35" x14ac:dyDescent="0.2">
      <c r="A60" s="10" t="s">
        <v>80</v>
      </c>
      <c r="B60" s="10"/>
      <c r="C60" s="10"/>
      <c r="D60" s="10"/>
      <c r="E60" s="10"/>
      <c r="F60" s="67">
        <v>0</v>
      </c>
      <c r="H60" s="10"/>
      <c r="I60" s="10"/>
      <c r="J60" s="36">
        <f t="shared" si="13"/>
        <v>0</v>
      </c>
      <c r="K60" s="17"/>
      <c r="L60" s="10"/>
      <c r="M60" s="10"/>
      <c r="N60" s="36">
        <f t="shared" si="14"/>
        <v>0</v>
      </c>
      <c r="O60" s="17"/>
      <c r="P60" s="10"/>
      <c r="Q60" s="10"/>
      <c r="R60" s="36">
        <f t="shared" si="15"/>
        <v>0</v>
      </c>
      <c r="S60" s="14"/>
      <c r="T60" s="10"/>
      <c r="U60" s="10"/>
      <c r="V60" s="36">
        <f t="shared" si="16"/>
        <v>0</v>
      </c>
      <c r="W60" s="14"/>
      <c r="X60" s="75">
        <f t="shared" si="17"/>
        <v>0</v>
      </c>
    </row>
    <row r="61" spans="1:35" x14ac:dyDescent="0.2">
      <c r="A61" s="10" t="s">
        <v>69</v>
      </c>
      <c r="B61" s="10"/>
      <c r="C61" s="10"/>
      <c r="D61" s="10"/>
      <c r="E61" s="10"/>
      <c r="F61" s="67">
        <v>0</v>
      </c>
      <c r="H61" s="10"/>
      <c r="I61" s="10"/>
      <c r="J61" s="36">
        <f t="shared" si="13"/>
        <v>0</v>
      </c>
      <c r="K61" s="17"/>
      <c r="L61" s="10"/>
      <c r="M61" s="10"/>
      <c r="N61" s="36">
        <f t="shared" si="14"/>
        <v>0</v>
      </c>
      <c r="O61" s="17"/>
      <c r="P61" s="10"/>
      <c r="Q61" s="10"/>
      <c r="R61" s="36">
        <f t="shared" si="15"/>
        <v>0</v>
      </c>
      <c r="S61" s="14"/>
      <c r="T61" s="10"/>
      <c r="U61" s="10"/>
      <c r="V61" s="36">
        <f t="shared" si="16"/>
        <v>0</v>
      </c>
      <c r="W61" s="14"/>
      <c r="X61" s="75">
        <f t="shared" si="17"/>
        <v>0</v>
      </c>
    </row>
    <row r="62" spans="1:35" x14ac:dyDescent="0.2">
      <c r="A62" s="10" t="s">
        <v>50</v>
      </c>
      <c r="B62" s="10"/>
      <c r="C62" s="10"/>
      <c r="D62" s="10"/>
      <c r="E62" s="10"/>
      <c r="F62" s="67">
        <v>0</v>
      </c>
      <c r="H62" s="10"/>
      <c r="I62" s="10"/>
      <c r="J62" s="36">
        <f t="shared" si="13"/>
        <v>0</v>
      </c>
      <c r="K62" s="3"/>
      <c r="L62" s="10"/>
      <c r="M62" s="10"/>
      <c r="N62" s="36">
        <f t="shared" si="14"/>
        <v>0</v>
      </c>
      <c r="O62" s="3"/>
      <c r="P62" s="10"/>
      <c r="Q62" s="10"/>
      <c r="R62" s="36">
        <f t="shared" si="15"/>
        <v>0</v>
      </c>
      <c r="S62" s="14"/>
      <c r="T62" s="10"/>
      <c r="U62" s="10"/>
      <c r="V62" s="36">
        <f t="shared" si="16"/>
        <v>0</v>
      </c>
      <c r="W62" s="14"/>
      <c r="X62" s="75">
        <f t="shared" si="17"/>
        <v>0</v>
      </c>
    </row>
    <row r="63" spans="1:35" x14ac:dyDescent="0.2">
      <c r="A63" s="10" t="s">
        <v>148</v>
      </c>
      <c r="B63" s="10"/>
      <c r="C63" s="10"/>
      <c r="D63" s="10"/>
      <c r="E63" s="10"/>
      <c r="F63" s="67">
        <v>0</v>
      </c>
      <c r="H63" s="10"/>
      <c r="I63" s="10"/>
      <c r="J63" s="36">
        <f t="shared" si="13"/>
        <v>0</v>
      </c>
      <c r="K63" s="3"/>
      <c r="L63" s="10"/>
      <c r="M63" s="10"/>
      <c r="N63" s="36">
        <f t="shared" si="14"/>
        <v>0</v>
      </c>
      <c r="O63" s="3"/>
      <c r="P63" s="10"/>
      <c r="Q63" s="10"/>
      <c r="R63" s="36">
        <f t="shared" si="15"/>
        <v>0</v>
      </c>
      <c r="S63" s="14"/>
      <c r="T63" s="10"/>
      <c r="U63" s="10"/>
      <c r="V63" s="36">
        <f t="shared" si="16"/>
        <v>0</v>
      </c>
      <c r="W63" s="14"/>
      <c r="X63" s="75">
        <f t="shared" si="17"/>
        <v>0</v>
      </c>
    </row>
    <row r="64" spans="1:35" x14ac:dyDescent="0.2">
      <c r="A64" s="10" t="s">
        <v>51</v>
      </c>
      <c r="B64" s="10"/>
      <c r="C64" s="10"/>
      <c r="D64" s="10"/>
      <c r="E64" s="10"/>
      <c r="F64" s="67">
        <v>0</v>
      </c>
      <c r="H64" s="10"/>
      <c r="I64" s="10"/>
      <c r="J64" s="36">
        <f t="shared" si="13"/>
        <v>0</v>
      </c>
      <c r="L64" s="10"/>
      <c r="M64" s="10"/>
      <c r="N64" s="36">
        <f t="shared" si="14"/>
        <v>0</v>
      </c>
      <c r="P64" s="10"/>
      <c r="Q64" s="10"/>
      <c r="R64" s="36">
        <f t="shared" si="15"/>
        <v>0</v>
      </c>
      <c r="S64" s="14"/>
      <c r="T64" s="10"/>
      <c r="U64" s="10"/>
      <c r="V64" s="36">
        <f t="shared" si="16"/>
        <v>0</v>
      </c>
      <c r="W64" s="14"/>
      <c r="X64" s="75">
        <f t="shared" si="17"/>
        <v>0</v>
      </c>
    </row>
    <row r="65" spans="1:35" x14ac:dyDescent="0.2">
      <c r="A65" s="2" t="s">
        <v>52</v>
      </c>
      <c r="F65" s="67">
        <v>0</v>
      </c>
      <c r="J65" s="67">
        <v>0</v>
      </c>
      <c r="N65" s="67">
        <v>0</v>
      </c>
      <c r="R65" s="67">
        <v>0</v>
      </c>
      <c r="S65" s="14"/>
      <c r="V65" s="67">
        <v>0</v>
      </c>
      <c r="W65" s="14"/>
      <c r="X65" s="75">
        <f t="shared" si="17"/>
        <v>0</v>
      </c>
    </row>
    <row r="66" spans="1:35" x14ac:dyDescent="0.2">
      <c r="A66" s="2" t="s">
        <v>53</v>
      </c>
      <c r="F66" s="67">
        <v>0</v>
      </c>
      <c r="J66" s="67">
        <v>0</v>
      </c>
      <c r="N66" s="67">
        <v>0</v>
      </c>
      <c r="R66" s="67">
        <v>0</v>
      </c>
      <c r="S66" s="14"/>
      <c r="V66" s="67">
        <v>0</v>
      </c>
      <c r="W66" s="14"/>
      <c r="X66" s="75">
        <f>ROUND(+N66+J66+F66+R66+V66,0)</f>
        <v>0</v>
      </c>
    </row>
    <row r="67" spans="1:35" x14ac:dyDescent="0.2">
      <c r="A67" s="18" t="s">
        <v>54</v>
      </c>
      <c r="B67" s="18"/>
      <c r="C67" s="18"/>
      <c r="D67" s="18"/>
      <c r="E67" s="18"/>
      <c r="F67" s="65">
        <f>SUM(F58:F66)</f>
        <v>0</v>
      </c>
      <c r="G67" s="18"/>
      <c r="H67" s="18"/>
      <c r="I67" s="18"/>
      <c r="J67" s="65">
        <f>SUM(J58:J66)</f>
        <v>0</v>
      </c>
      <c r="K67" s="18"/>
      <c r="L67" s="18"/>
      <c r="M67" s="18"/>
      <c r="N67" s="65">
        <f>SUM(N58:N66)</f>
        <v>0</v>
      </c>
      <c r="O67" s="18"/>
      <c r="P67" s="18"/>
      <c r="Q67" s="18"/>
      <c r="R67" s="65">
        <f>SUM(R58:R66)</f>
        <v>0</v>
      </c>
      <c r="S67" s="19"/>
      <c r="T67" s="18"/>
      <c r="U67" s="18"/>
      <c r="V67" s="65">
        <f>SUM(V58:V66)</f>
        <v>0</v>
      </c>
      <c r="W67" s="19"/>
      <c r="X67" s="65">
        <f>SUM(X58:X66)</f>
        <v>0</v>
      </c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1:35" x14ac:dyDescent="0.2">
      <c r="A68" s="18" t="s">
        <v>128</v>
      </c>
      <c r="B68" s="33"/>
      <c r="C68" s="18"/>
      <c r="D68" s="18"/>
      <c r="E68" s="18"/>
      <c r="F68" s="65">
        <f>ROUND(F67-F65-F66+F42+F49+F50-F32,0)</f>
        <v>0</v>
      </c>
      <c r="G68" s="19"/>
      <c r="H68" s="18"/>
      <c r="I68" s="18"/>
      <c r="J68" s="65">
        <f>ROUND(J67-J65-J66+J42+J49+J50-J32,0)</f>
        <v>0</v>
      </c>
      <c r="K68" s="18"/>
      <c r="L68" s="18"/>
      <c r="M68" s="18"/>
      <c r="N68" s="65">
        <f>ROUND(N67-N65-N66+N42+N49+N50-N32,0)</f>
        <v>0</v>
      </c>
      <c r="O68" s="18"/>
      <c r="P68" s="18"/>
      <c r="Q68" s="18"/>
      <c r="R68" s="65">
        <f>ROUND(R67-R65-R66+R42+R49+R50-R32,0)</f>
        <v>0</v>
      </c>
      <c r="S68" s="19"/>
      <c r="T68" s="18"/>
      <c r="U68" s="18"/>
      <c r="V68" s="65">
        <f>ROUND(V67-V65-V66+V42+V49+V50-V32,0)</f>
        <v>0</v>
      </c>
      <c r="W68" s="19"/>
      <c r="X68" s="65">
        <f>ROUND(+N68+J68+F68+R68+V68,0)</f>
        <v>0</v>
      </c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</row>
    <row r="69" spans="1:35" x14ac:dyDescent="0.2">
      <c r="A69" s="84" t="s">
        <v>55</v>
      </c>
      <c r="B69" s="18"/>
      <c r="C69" s="18"/>
      <c r="D69" s="18"/>
      <c r="E69" s="18"/>
      <c r="F69" s="65">
        <f>F67+F56+F50+F49+F48+F42</f>
        <v>0</v>
      </c>
      <c r="G69" s="18"/>
      <c r="H69" s="18"/>
      <c r="I69" s="18"/>
      <c r="J69" s="65">
        <f>J67+J56+J50+J49+J48+J42</f>
        <v>0</v>
      </c>
      <c r="K69" s="18"/>
      <c r="L69" s="18"/>
      <c r="M69" s="18"/>
      <c r="N69" s="65">
        <f>N67+N56+N50+N49+N48+N42</f>
        <v>0</v>
      </c>
      <c r="O69" s="18"/>
      <c r="P69" s="18"/>
      <c r="Q69" s="18"/>
      <c r="R69" s="65">
        <f>R67+R56+R50+R49+R48+R42</f>
        <v>0</v>
      </c>
      <c r="S69" s="19"/>
      <c r="T69" s="18"/>
      <c r="U69" s="18"/>
      <c r="V69" s="65">
        <f>V67+V56+V50+V49+V48+V42</f>
        <v>0</v>
      </c>
      <c r="W69" s="19"/>
      <c r="X69" s="65">
        <f>X67+X56+X50+X49+X48+X42</f>
        <v>0</v>
      </c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5" x14ac:dyDescent="0.2">
      <c r="A70" s="83" t="s">
        <v>56</v>
      </c>
      <c r="B70" s="10"/>
      <c r="C70" s="10"/>
      <c r="D70" s="10"/>
      <c r="E70" s="10"/>
      <c r="F70" s="36"/>
      <c r="H70" s="10"/>
      <c r="I70" s="10"/>
      <c r="J70" s="36"/>
      <c r="L70" s="10"/>
      <c r="M70" s="10"/>
      <c r="N70" s="36"/>
      <c r="P70" s="10"/>
      <c r="Q70" s="10"/>
      <c r="R70" s="36"/>
      <c r="S70" s="14"/>
      <c r="T70" s="10"/>
      <c r="U70" s="10"/>
      <c r="V70" s="36"/>
      <c r="W70" s="14"/>
    </row>
    <row r="71" spans="1:35" x14ac:dyDescent="0.2">
      <c r="A71" s="10" t="s">
        <v>57</v>
      </c>
      <c r="B71" s="34"/>
      <c r="C71" s="35"/>
      <c r="D71" s="82">
        <f>'Investigator 1'!D80</f>
        <v>0.51500000000000001</v>
      </c>
      <c r="E71" s="35" t="s">
        <v>58</v>
      </c>
      <c r="F71" s="36"/>
      <c r="H71" s="82">
        <f>'Investigator 1'!H80</f>
        <v>0.51500000000000001</v>
      </c>
      <c r="I71" s="35" t="s">
        <v>58</v>
      </c>
      <c r="J71" s="36"/>
      <c r="L71" s="82">
        <f>'Investigator 1'!L80</f>
        <v>0.51500000000000001</v>
      </c>
      <c r="M71" s="35" t="s">
        <v>58</v>
      </c>
      <c r="N71" s="36"/>
      <c r="P71" s="82">
        <f>'Investigator 1'!P80</f>
        <v>0.51500000000000001</v>
      </c>
      <c r="Q71" s="35" t="s">
        <v>58</v>
      </c>
      <c r="R71" s="36"/>
      <c r="S71" s="14"/>
      <c r="T71" s="82">
        <f>'Investigator 1'!T80</f>
        <v>0.51500000000000001</v>
      </c>
      <c r="U71" s="35" t="s">
        <v>58</v>
      </c>
      <c r="V71" s="36"/>
      <c r="W71" s="14"/>
    </row>
    <row r="72" spans="1:35" x14ac:dyDescent="0.2">
      <c r="A72" s="10" t="s">
        <v>59</v>
      </c>
      <c r="B72" s="36"/>
      <c r="C72" s="10"/>
      <c r="D72" s="36">
        <f>F68</f>
        <v>0</v>
      </c>
      <c r="E72" s="10"/>
      <c r="F72" s="36"/>
      <c r="H72" s="36">
        <f>J68</f>
        <v>0</v>
      </c>
      <c r="I72" s="10"/>
      <c r="J72" s="36"/>
      <c r="L72" s="36">
        <f>N68</f>
        <v>0</v>
      </c>
      <c r="M72" s="10"/>
      <c r="N72" s="36"/>
      <c r="P72" s="36">
        <f>R68</f>
        <v>0</v>
      </c>
      <c r="Q72" s="10"/>
      <c r="R72" s="36"/>
      <c r="S72" s="14"/>
      <c r="T72" s="36">
        <f>V68</f>
        <v>0</v>
      </c>
      <c r="U72" s="10"/>
      <c r="V72" s="36"/>
      <c r="W72" s="14"/>
    </row>
    <row r="73" spans="1:35" x14ac:dyDescent="0.2">
      <c r="A73" s="18" t="s">
        <v>60</v>
      </c>
      <c r="B73" s="18"/>
      <c r="C73" s="18"/>
      <c r="D73" s="18"/>
      <c r="E73" s="18"/>
      <c r="F73" s="65">
        <f>ROUND($D$71*F68,0)</f>
        <v>0</v>
      </c>
      <c r="G73" s="18"/>
      <c r="H73" s="18"/>
      <c r="I73" s="18"/>
      <c r="J73" s="65">
        <f>ROUND(H$71*J68,0)</f>
        <v>0</v>
      </c>
      <c r="K73" s="18"/>
      <c r="L73" s="18"/>
      <c r="M73" s="18"/>
      <c r="N73" s="65">
        <f>ROUND(L$71*N68,0)</f>
        <v>0</v>
      </c>
      <c r="O73" s="18"/>
      <c r="P73" s="18"/>
      <c r="Q73" s="18"/>
      <c r="R73" s="65">
        <f>ROUND(P$71*R68,0)</f>
        <v>0</v>
      </c>
      <c r="S73" s="19"/>
      <c r="T73" s="18"/>
      <c r="U73" s="18"/>
      <c r="V73" s="65">
        <f>ROUND(T$71*V68,0)</f>
        <v>0</v>
      </c>
      <c r="W73" s="19"/>
      <c r="X73" s="65">
        <f>ROUND(+N73+J73+F73+R73+V73,0)</f>
        <v>0</v>
      </c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</row>
    <row r="74" spans="1:35" x14ac:dyDescent="0.2">
      <c r="A74" s="83" t="s">
        <v>141</v>
      </c>
      <c r="B74" s="10"/>
      <c r="C74" s="10"/>
      <c r="D74" s="10"/>
      <c r="E74" s="10"/>
      <c r="F74" s="36">
        <f>ROUND(F69+F73,0)</f>
        <v>0</v>
      </c>
      <c r="H74" s="10"/>
      <c r="I74" s="10"/>
      <c r="J74" s="36">
        <f>ROUND(J69+J73,0)</f>
        <v>0</v>
      </c>
      <c r="L74" s="10"/>
      <c r="M74" s="10"/>
      <c r="N74" s="36">
        <f>ROUND(N69+N73,0)</f>
        <v>0</v>
      </c>
      <c r="P74" s="10"/>
      <c r="Q74" s="10"/>
      <c r="R74" s="36">
        <f>ROUND(R69+R73,0)</f>
        <v>0</v>
      </c>
      <c r="S74" s="14"/>
      <c r="T74" s="10"/>
      <c r="U74" s="10"/>
      <c r="V74" s="36">
        <f>ROUND(V69+V73,0)</f>
        <v>0</v>
      </c>
      <c r="W74" s="14"/>
      <c r="X74" s="75">
        <f>ROUND(+N74+J74+F74+R74+V74,0)</f>
        <v>0</v>
      </c>
      <c r="Y74" s="3"/>
    </row>
    <row r="75" spans="1:35" x14ac:dyDescent="0.2">
      <c r="A75" s="10" t="s">
        <v>61</v>
      </c>
      <c r="B75" s="10"/>
      <c r="C75" s="10"/>
      <c r="D75" s="10"/>
      <c r="E75" s="10"/>
      <c r="F75" s="14"/>
      <c r="H75" s="10"/>
      <c r="I75" s="10"/>
      <c r="J75" s="14"/>
      <c r="L75" s="10"/>
      <c r="M75" s="10"/>
      <c r="N75" s="14"/>
      <c r="P75" s="10"/>
      <c r="Q75" s="10"/>
      <c r="R75" s="14"/>
      <c r="S75" s="14"/>
      <c r="T75" s="10"/>
      <c r="U75" s="10"/>
      <c r="V75" s="14"/>
      <c r="W75" s="14"/>
      <c r="X75" s="17"/>
    </row>
    <row r="76" spans="1:35" x14ac:dyDescent="0.2">
      <c r="A76" s="84" t="s">
        <v>62</v>
      </c>
      <c r="B76" s="18"/>
      <c r="C76" s="18"/>
      <c r="D76" s="18"/>
      <c r="E76" s="18"/>
      <c r="F76" s="19">
        <f>ROUND(F74+F75,0)</f>
        <v>0</v>
      </c>
      <c r="G76" s="18"/>
      <c r="H76" s="18"/>
      <c r="I76" s="18"/>
      <c r="J76" s="19">
        <f>ROUND(J74+J75,0)</f>
        <v>0</v>
      </c>
      <c r="K76" s="18"/>
      <c r="L76" s="18"/>
      <c r="M76" s="18"/>
      <c r="N76" s="19">
        <f>ROUND(N74+N75,0)</f>
        <v>0</v>
      </c>
      <c r="O76" s="18"/>
      <c r="P76" s="18"/>
      <c r="Q76" s="18"/>
      <c r="R76" s="19">
        <f>ROUND(R74+R75,0)</f>
        <v>0</v>
      </c>
      <c r="S76" s="19"/>
      <c r="T76" s="18"/>
      <c r="U76" s="18"/>
      <c r="V76" s="19">
        <f>ROUND(V74+V75,0)</f>
        <v>0</v>
      </c>
      <c r="W76" s="19"/>
      <c r="X76" s="19">
        <f>X74+X75</f>
        <v>0</v>
      </c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</row>
    <row r="77" spans="1:35" x14ac:dyDescent="0.2">
      <c r="A77" s="37"/>
      <c r="B77" s="37"/>
      <c r="C77" s="37"/>
      <c r="D77" s="37"/>
      <c r="E77" s="37"/>
      <c r="F77" s="38"/>
      <c r="G77" s="37"/>
      <c r="H77" s="37"/>
      <c r="I77" s="37"/>
      <c r="J77" s="38"/>
      <c r="K77" s="37"/>
      <c r="L77" s="37"/>
      <c r="M77" s="37"/>
      <c r="N77" s="38"/>
      <c r="O77" s="37"/>
      <c r="P77" s="37"/>
      <c r="Q77" s="37"/>
      <c r="R77" s="38"/>
      <c r="S77" s="38"/>
      <c r="T77" s="37"/>
      <c r="U77" s="37"/>
      <c r="V77" s="38"/>
      <c r="W77" s="38"/>
      <c r="X77" s="38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8" spans="1:35" x14ac:dyDescent="0.2">
      <c r="A78" s="37"/>
      <c r="B78" s="37"/>
      <c r="C78" s="37"/>
      <c r="D78" s="37"/>
      <c r="E78" s="37"/>
      <c r="F78" s="38"/>
      <c r="G78" s="39"/>
      <c r="H78" s="37"/>
      <c r="I78" s="37"/>
      <c r="J78" s="38"/>
      <c r="K78" s="39"/>
      <c r="L78" s="37"/>
      <c r="M78" s="37"/>
      <c r="N78" s="38"/>
      <c r="O78" s="39"/>
      <c r="P78" s="37"/>
      <c r="Q78" s="37"/>
      <c r="R78" s="38"/>
      <c r="S78" s="38"/>
      <c r="T78" s="37"/>
      <c r="U78" s="37"/>
      <c r="V78" s="38"/>
      <c r="W78" s="38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</row>
    <row r="79" spans="1:35" x14ac:dyDescent="0.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</row>
    <row r="80" spans="1:35" x14ac:dyDescent="0.2">
      <c r="A80" s="37"/>
      <c r="B80" s="37"/>
      <c r="C80" s="37"/>
      <c r="D80" s="37"/>
      <c r="E80" s="37"/>
      <c r="F80" s="38"/>
      <c r="G80" s="37"/>
      <c r="H80" s="37"/>
      <c r="I80" s="37"/>
      <c r="J80" s="38"/>
      <c r="K80" s="37"/>
      <c r="L80" s="37"/>
      <c r="M80" s="37"/>
      <c r="N80" s="38"/>
      <c r="O80" s="37"/>
      <c r="P80" s="37"/>
      <c r="Q80" s="37"/>
      <c r="R80" s="38"/>
      <c r="S80" s="38"/>
      <c r="T80" s="37"/>
      <c r="U80" s="37"/>
      <c r="V80" s="38"/>
      <c r="W80" s="38"/>
      <c r="X80" s="38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</row>
    <row r="81" spans="1:35" x14ac:dyDescent="0.2">
      <c r="A81" s="39"/>
      <c r="B81" s="39"/>
      <c r="C81" s="39"/>
      <c r="D81" s="39"/>
      <c r="E81" s="39"/>
      <c r="F81" s="41"/>
      <c r="G81" s="39"/>
      <c r="H81" s="39"/>
      <c r="I81" s="39"/>
      <c r="J81" s="41"/>
      <c r="K81" s="39"/>
      <c r="L81" s="39"/>
      <c r="M81" s="39"/>
      <c r="N81" s="41"/>
      <c r="O81" s="39"/>
      <c r="P81" s="39"/>
      <c r="Q81" s="39"/>
      <c r="R81" s="41"/>
      <c r="S81" s="41"/>
      <c r="T81" s="39"/>
      <c r="U81" s="39"/>
      <c r="V81" s="41"/>
      <c r="W81" s="41"/>
      <c r="X81" s="41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</row>
    <row r="83" spans="1:35" x14ac:dyDescent="0.2">
      <c r="J83" s="17"/>
      <c r="N83" s="17"/>
      <c r="R83" s="17"/>
      <c r="S83" s="17"/>
      <c r="V83" s="17"/>
      <c r="W83" s="17"/>
      <c r="X83" s="17"/>
    </row>
    <row r="84" spans="1:35" x14ac:dyDescent="0.2">
      <c r="X84" s="17"/>
    </row>
    <row r="85" spans="1:35" x14ac:dyDescent="0.2">
      <c r="D85" s="80" t="s">
        <v>125</v>
      </c>
      <c r="W85" s="80" t="s">
        <v>125</v>
      </c>
      <c r="X85" s="17"/>
    </row>
    <row r="86" spans="1:35" x14ac:dyDescent="0.2">
      <c r="D86" s="56" t="s">
        <v>82</v>
      </c>
      <c r="E86" s="56">
        <v>2000</v>
      </c>
      <c r="F86" s="57">
        <f>F10+F12+F14+F16</f>
        <v>0</v>
      </c>
      <c r="W86" s="56">
        <v>2000</v>
      </c>
      <c r="X86" s="57">
        <f>X10+X12+X14+X16</f>
        <v>0</v>
      </c>
    </row>
    <row r="87" spans="1:35" x14ac:dyDescent="0.2">
      <c r="D87" s="56" t="s">
        <v>135</v>
      </c>
      <c r="E87" s="56">
        <v>2002</v>
      </c>
      <c r="F87" s="57">
        <f>F11+F13+F15+F17</f>
        <v>0</v>
      </c>
      <c r="W87" s="56">
        <v>2002</v>
      </c>
      <c r="X87" s="57">
        <f>X11+X13+X15+X17</f>
        <v>0</v>
      </c>
    </row>
    <row r="88" spans="1:35" x14ac:dyDescent="0.2">
      <c r="D88" s="56" t="s">
        <v>83</v>
      </c>
      <c r="E88" s="58" t="s">
        <v>84</v>
      </c>
      <c r="F88" s="62">
        <f>F21+F22</f>
        <v>0</v>
      </c>
      <c r="W88" s="58" t="s">
        <v>84</v>
      </c>
      <c r="X88" s="62">
        <f>X21+X22</f>
        <v>0</v>
      </c>
    </row>
    <row r="89" spans="1:35" x14ac:dyDescent="0.2">
      <c r="D89" s="56" t="s">
        <v>85</v>
      </c>
      <c r="E89" s="58" t="s">
        <v>110</v>
      </c>
      <c r="F89" s="57">
        <f>F32</f>
        <v>0</v>
      </c>
      <c r="W89" s="58" t="s">
        <v>110</v>
      </c>
      <c r="X89" s="57">
        <f>X32</f>
        <v>0</v>
      </c>
    </row>
    <row r="90" spans="1:35" x14ac:dyDescent="0.2">
      <c r="A90" s="1"/>
      <c r="B90" s="5"/>
      <c r="C90" s="5"/>
      <c r="D90" s="56" t="s">
        <v>86</v>
      </c>
      <c r="E90" s="56">
        <v>2020</v>
      </c>
      <c r="F90" s="59">
        <f>F27+F28+F29</f>
        <v>0</v>
      </c>
      <c r="J90" s="3"/>
      <c r="N90" s="3"/>
      <c r="R90" s="3"/>
      <c r="S90" s="3"/>
      <c r="V90" s="3"/>
      <c r="W90" s="56">
        <v>2020</v>
      </c>
      <c r="X90" s="59">
        <f>X27+X28+X29</f>
        <v>0</v>
      </c>
    </row>
    <row r="91" spans="1:35" x14ac:dyDescent="0.2">
      <c r="A91" s="4"/>
      <c r="B91" s="5"/>
      <c r="C91" s="5"/>
      <c r="D91" s="56" t="s">
        <v>111</v>
      </c>
      <c r="E91" s="56">
        <v>2040</v>
      </c>
      <c r="F91" s="59">
        <f>F30</f>
        <v>0</v>
      </c>
      <c r="H91" s="5"/>
      <c r="I91" s="5"/>
      <c r="J91" s="6"/>
      <c r="L91" s="5"/>
      <c r="M91" s="5"/>
      <c r="N91" s="6"/>
      <c r="P91" s="5"/>
      <c r="Q91" s="5"/>
      <c r="R91" s="6"/>
      <c r="S91" s="6"/>
      <c r="T91" s="5"/>
      <c r="U91" s="5"/>
      <c r="V91" s="6"/>
      <c r="W91" s="56">
        <v>2040</v>
      </c>
      <c r="X91" s="59">
        <f>X30</f>
        <v>0</v>
      </c>
    </row>
    <row r="92" spans="1:35" x14ac:dyDescent="0.2">
      <c r="A92" s="4"/>
      <c r="D92" s="56" t="s">
        <v>87</v>
      </c>
      <c r="E92" s="58" t="s">
        <v>88</v>
      </c>
      <c r="F92" s="59">
        <f>F20</f>
        <v>0</v>
      </c>
      <c r="H92" s="5"/>
      <c r="I92" s="5"/>
      <c r="J92" s="8"/>
      <c r="L92" s="5"/>
      <c r="M92" s="5"/>
      <c r="N92" s="8"/>
      <c r="P92" s="5"/>
      <c r="Q92" s="5"/>
      <c r="R92" s="8"/>
      <c r="S92" s="8"/>
      <c r="T92" s="5"/>
      <c r="U92" s="5"/>
      <c r="V92" s="8"/>
      <c r="W92" s="58" t="s">
        <v>88</v>
      </c>
      <c r="X92" s="59">
        <f>X20</f>
        <v>0</v>
      </c>
    </row>
    <row r="93" spans="1:35" x14ac:dyDescent="0.2">
      <c r="D93" s="56" t="s">
        <v>112</v>
      </c>
      <c r="E93" s="58" t="s">
        <v>113</v>
      </c>
      <c r="F93" s="59">
        <f>F24+F25</f>
        <v>0</v>
      </c>
      <c r="W93" s="58" t="s">
        <v>113</v>
      </c>
      <c r="X93" s="59">
        <f>X24+X25</f>
        <v>0</v>
      </c>
    </row>
    <row r="94" spans="1:35" x14ac:dyDescent="0.2">
      <c r="D94" s="56" t="s">
        <v>89</v>
      </c>
      <c r="E94" s="58" t="s">
        <v>90</v>
      </c>
      <c r="F94" s="59">
        <f>F41</f>
        <v>0</v>
      </c>
      <c r="W94" s="58" t="s">
        <v>90</v>
      </c>
      <c r="X94" s="59">
        <f>X41</f>
        <v>0</v>
      </c>
    </row>
    <row r="95" spans="1:35" x14ac:dyDescent="0.2">
      <c r="D95" s="56" t="s">
        <v>91</v>
      </c>
      <c r="E95" s="58" t="s">
        <v>92</v>
      </c>
      <c r="F95" s="59">
        <f>F58</f>
        <v>0</v>
      </c>
      <c r="G95" s="59" t="s">
        <v>93</v>
      </c>
      <c r="W95" s="58" t="s">
        <v>92</v>
      </c>
      <c r="X95" s="59">
        <f>X58</f>
        <v>0</v>
      </c>
    </row>
    <row r="96" spans="1:35" x14ac:dyDescent="0.2">
      <c r="D96" s="56" t="s">
        <v>136</v>
      </c>
      <c r="E96" s="58">
        <v>3140</v>
      </c>
      <c r="F96" s="59">
        <f>F61</f>
        <v>0</v>
      </c>
      <c r="G96" s="59" t="s">
        <v>137</v>
      </c>
      <c r="W96" s="58">
        <v>3140</v>
      </c>
      <c r="X96" s="59">
        <f>X61</f>
        <v>0</v>
      </c>
    </row>
    <row r="97" spans="4:24" x14ac:dyDescent="0.2">
      <c r="D97" s="56" t="s">
        <v>94</v>
      </c>
      <c r="E97" s="58">
        <v>3180</v>
      </c>
      <c r="F97" s="59">
        <f>F60</f>
        <v>0</v>
      </c>
      <c r="G97" s="59" t="s">
        <v>95</v>
      </c>
      <c r="W97" s="58">
        <v>3180</v>
      </c>
      <c r="X97" s="59">
        <f>X60</f>
        <v>0</v>
      </c>
    </row>
    <row r="98" spans="4:24" x14ac:dyDescent="0.2">
      <c r="D98" s="56" t="s">
        <v>98</v>
      </c>
      <c r="E98" s="58" t="s">
        <v>99</v>
      </c>
      <c r="F98" s="59"/>
      <c r="G98" s="59" t="s">
        <v>100</v>
      </c>
      <c r="W98" s="58" t="s">
        <v>99</v>
      </c>
      <c r="X98" s="59"/>
    </row>
    <row r="99" spans="4:24" x14ac:dyDescent="0.2">
      <c r="D99" s="56" t="s">
        <v>101</v>
      </c>
      <c r="E99" s="56">
        <v>3820</v>
      </c>
      <c r="F99" s="59">
        <f>F49</f>
        <v>0</v>
      </c>
      <c r="W99" s="56">
        <v>3820</v>
      </c>
      <c r="X99" s="59">
        <f>X49</f>
        <v>0</v>
      </c>
    </row>
    <row r="100" spans="4:24" x14ac:dyDescent="0.2">
      <c r="D100" s="56" t="s">
        <v>127</v>
      </c>
      <c r="E100" s="56">
        <v>3840</v>
      </c>
      <c r="F100" s="59">
        <f>F50</f>
        <v>0</v>
      </c>
      <c r="W100" s="56">
        <v>3840</v>
      </c>
      <c r="X100" s="59">
        <f>X50</f>
        <v>0</v>
      </c>
    </row>
    <row r="101" spans="4:24" x14ac:dyDescent="0.2">
      <c r="D101" s="56" t="s">
        <v>130</v>
      </c>
      <c r="E101" s="58">
        <v>4660</v>
      </c>
      <c r="F101" s="59">
        <f>F52</f>
        <v>0</v>
      </c>
      <c r="G101" s="59"/>
      <c r="W101" s="58">
        <v>4660</v>
      </c>
      <c r="X101" s="59">
        <f>X52</f>
        <v>0</v>
      </c>
    </row>
    <row r="102" spans="4:24" x14ac:dyDescent="0.2">
      <c r="D102" s="56" t="s">
        <v>131</v>
      </c>
      <c r="E102" s="58">
        <v>4680</v>
      </c>
      <c r="F102" s="59">
        <f>F53</f>
        <v>0</v>
      </c>
      <c r="G102" s="59"/>
      <c r="W102" s="58">
        <v>4680</v>
      </c>
      <c r="X102" s="59">
        <f>X53</f>
        <v>0</v>
      </c>
    </row>
    <row r="103" spans="4:24" x14ac:dyDescent="0.2">
      <c r="D103" s="56" t="s">
        <v>132</v>
      </c>
      <c r="E103" s="58" t="s">
        <v>133</v>
      </c>
      <c r="F103" s="59">
        <f>F54+F55</f>
        <v>0</v>
      </c>
      <c r="G103" s="59"/>
      <c r="W103" s="58" t="s">
        <v>133</v>
      </c>
      <c r="X103" s="59">
        <f>X54+X55</f>
        <v>0</v>
      </c>
    </row>
    <row r="104" spans="4:24" x14ac:dyDescent="0.2">
      <c r="D104" s="56" t="s">
        <v>96</v>
      </c>
      <c r="E104" s="58" t="s">
        <v>97</v>
      </c>
      <c r="F104" s="59">
        <f>F59</f>
        <v>0</v>
      </c>
      <c r="W104" s="58" t="s">
        <v>97</v>
      </c>
      <c r="X104" s="59">
        <f>X59</f>
        <v>0</v>
      </c>
    </row>
    <row r="105" spans="4:24" x14ac:dyDescent="0.2">
      <c r="D105" s="56" t="s">
        <v>51</v>
      </c>
      <c r="E105" s="58" t="s">
        <v>114</v>
      </c>
      <c r="F105" s="59">
        <f>F64</f>
        <v>0</v>
      </c>
      <c r="W105" s="58" t="s">
        <v>114</v>
      </c>
      <c r="X105" s="59">
        <f>X64</f>
        <v>0</v>
      </c>
    </row>
    <row r="106" spans="4:24" x14ac:dyDescent="0.2">
      <c r="D106" s="56" t="s">
        <v>102</v>
      </c>
      <c r="E106" s="56">
        <v>9000</v>
      </c>
      <c r="F106" s="59">
        <f>F44</f>
        <v>0</v>
      </c>
      <c r="W106" s="56">
        <v>9000</v>
      </c>
      <c r="X106" s="59">
        <f>X44</f>
        <v>0</v>
      </c>
    </row>
    <row r="107" spans="4:24" x14ac:dyDescent="0.2">
      <c r="D107" s="56" t="s">
        <v>138</v>
      </c>
      <c r="E107" s="56">
        <v>9020</v>
      </c>
      <c r="F107" s="59">
        <f>F45</f>
        <v>0</v>
      </c>
      <c r="W107" s="56">
        <v>9020</v>
      </c>
      <c r="X107" s="59">
        <f>X45</f>
        <v>0</v>
      </c>
    </row>
    <row r="108" spans="4:24" x14ac:dyDescent="0.2">
      <c r="D108" s="56" t="s">
        <v>139</v>
      </c>
      <c r="E108" s="56">
        <v>9040</v>
      </c>
      <c r="F108" s="59">
        <f>F46</f>
        <v>0</v>
      </c>
      <c r="W108" s="56">
        <v>9040</v>
      </c>
      <c r="X108" s="59">
        <f>X46</f>
        <v>0</v>
      </c>
    </row>
    <row r="109" spans="4:24" x14ac:dyDescent="0.2">
      <c r="D109" s="56" t="s">
        <v>115</v>
      </c>
      <c r="E109" s="56">
        <v>9060</v>
      </c>
      <c r="F109" s="59">
        <f>F47</f>
        <v>0</v>
      </c>
      <c r="W109" s="56">
        <v>9060</v>
      </c>
      <c r="X109" s="59">
        <f>X47</f>
        <v>0</v>
      </c>
    </row>
    <row r="110" spans="4:24" x14ac:dyDescent="0.2">
      <c r="D110" s="56" t="s">
        <v>103</v>
      </c>
      <c r="E110" s="56">
        <v>8700</v>
      </c>
      <c r="F110" s="59">
        <f>F65+F66</f>
        <v>0</v>
      </c>
      <c r="W110" s="56">
        <v>8700</v>
      </c>
      <c r="X110" s="59">
        <f>X65+X66</f>
        <v>0</v>
      </c>
    </row>
    <row r="111" spans="4:24" x14ac:dyDescent="0.2">
      <c r="D111" s="56" t="s">
        <v>104</v>
      </c>
      <c r="E111" s="58" t="s">
        <v>105</v>
      </c>
      <c r="F111" s="59">
        <f>F62</f>
        <v>0</v>
      </c>
      <c r="W111" s="58" t="s">
        <v>105</v>
      </c>
      <c r="X111" s="59">
        <f>X62</f>
        <v>0</v>
      </c>
    </row>
    <row r="112" spans="4:24" x14ac:dyDescent="0.2">
      <c r="D112" s="56"/>
      <c r="E112" s="56" t="s">
        <v>58</v>
      </c>
      <c r="F112" s="60">
        <f>F68</f>
        <v>0</v>
      </c>
      <c r="W112" s="56" t="s">
        <v>58</v>
      </c>
      <c r="X112" s="60">
        <f>X68</f>
        <v>0</v>
      </c>
    </row>
    <row r="113" spans="4:24" x14ac:dyDescent="0.2">
      <c r="D113" s="56"/>
      <c r="E113" s="56" t="s">
        <v>106</v>
      </c>
      <c r="F113" s="61">
        <f>F69</f>
        <v>0</v>
      </c>
      <c r="W113" s="56" t="s">
        <v>106</v>
      </c>
      <c r="X113" s="61">
        <f>X69</f>
        <v>0</v>
      </c>
    </row>
    <row r="114" spans="4:24" x14ac:dyDescent="0.2">
      <c r="D114" s="56" t="s">
        <v>107</v>
      </c>
      <c r="E114" s="58" t="s">
        <v>108</v>
      </c>
      <c r="F114" s="59">
        <f>F73</f>
        <v>0</v>
      </c>
      <c r="W114" s="58" t="s">
        <v>108</v>
      </c>
      <c r="X114" s="59">
        <f>X73</f>
        <v>0</v>
      </c>
    </row>
    <row r="115" spans="4:24" x14ac:dyDescent="0.2">
      <c r="D115" s="56"/>
      <c r="E115" s="56" t="s">
        <v>10</v>
      </c>
      <c r="F115" s="59">
        <f>F113+F114</f>
        <v>0</v>
      </c>
      <c r="W115" s="56" t="s">
        <v>10</v>
      </c>
      <c r="X115" s="59">
        <f>X113+X114</f>
        <v>0</v>
      </c>
    </row>
  </sheetData>
  <phoneticPr fontId="0" type="noConversion"/>
  <pageMargins left="0.75" right="0.75" top="1" bottom="1" header="0.5" footer="0.5"/>
  <pageSetup scale="28" orientation="portrait" horizontalDpi="355" verticalDpi="464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115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51" sqref="A51"/>
    </sheetView>
  </sheetViews>
  <sheetFormatPr defaultRowHeight="12.75" x14ac:dyDescent="0.2"/>
  <cols>
    <col min="1" max="1" width="27.5703125" customWidth="1"/>
    <col min="4" max="4" width="11.28515625" customWidth="1"/>
    <col min="6" max="6" width="9.140625" customWidth="1"/>
    <col min="8" max="8" width="11.5703125" customWidth="1"/>
    <col min="10" max="10" width="9.28515625" customWidth="1"/>
    <col min="12" max="12" width="10.5703125" customWidth="1"/>
    <col min="14" max="14" width="9.7109375" customWidth="1"/>
    <col min="16" max="16" width="10.85546875" customWidth="1"/>
    <col min="18" max="18" width="9.28515625" customWidth="1"/>
    <col min="20" max="20" width="11.7109375" customWidth="1"/>
    <col min="22" max="22" width="9.85546875" customWidth="1"/>
  </cols>
  <sheetData>
    <row r="1" spans="1:27" x14ac:dyDescent="0.2">
      <c r="A1" s="1" t="s">
        <v>0</v>
      </c>
      <c r="D1" s="2" t="s">
        <v>1</v>
      </c>
      <c r="F1" s="3"/>
      <c r="J1" s="3"/>
      <c r="N1" s="3"/>
      <c r="R1" s="3"/>
      <c r="S1" s="3"/>
      <c r="V1" s="3"/>
      <c r="W1" s="3"/>
      <c r="Y1" t="s">
        <v>2</v>
      </c>
    </row>
    <row r="2" spans="1:27" x14ac:dyDescent="0.2">
      <c r="A2" s="4" t="s">
        <v>3</v>
      </c>
      <c r="B2" s="5"/>
      <c r="C2" s="5"/>
      <c r="D2" s="5"/>
      <c r="E2" s="5"/>
      <c r="F2" s="6"/>
      <c r="H2" s="5"/>
      <c r="I2" s="42" t="s">
        <v>71</v>
      </c>
      <c r="J2" s="6"/>
      <c r="L2" s="5"/>
      <c r="M2" s="5"/>
      <c r="N2" s="6"/>
      <c r="P2" s="5"/>
      <c r="Q2" s="5"/>
      <c r="R2" s="6"/>
      <c r="S2" s="6"/>
      <c r="T2" s="5"/>
      <c r="U2" s="5"/>
      <c r="V2" s="6"/>
      <c r="W2" s="6"/>
      <c r="Y2" t="s">
        <v>4</v>
      </c>
      <c r="Z2" s="7">
        <v>5</v>
      </c>
      <c r="AA2" t="s">
        <v>5</v>
      </c>
    </row>
    <row r="3" spans="1:27" x14ac:dyDescent="0.2">
      <c r="A3" s="4" t="s">
        <v>126</v>
      </c>
      <c r="B3" s="5"/>
      <c r="C3" s="5"/>
      <c r="D3" s="5"/>
      <c r="E3" s="5"/>
      <c r="F3" s="6"/>
      <c r="G3" s="43"/>
      <c r="H3" s="5"/>
      <c r="I3" s="44" t="s">
        <v>72</v>
      </c>
      <c r="J3" s="6"/>
      <c r="L3" s="5"/>
      <c r="M3" s="5"/>
      <c r="N3" s="6"/>
      <c r="P3" s="5"/>
      <c r="Q3" s="5"/>
      <c r="R3" s="6"/>
      <c r="S3" s="6"/>
      <c r="T3" s="5"/>
      <c r="U3" s="5"/>
      <c r="V3" s="6"/>
      <c r="W3" s="6"/>
      <c r="Z3">
        <f>Z2/100+1</f>
        <v>1.05</v>
      </c>
      <c r="AA3" t="s">
        <v>6</v>
      </c>
    </row>
    <row r="4" spans="1:27" x14ac:dyDescent="0.2">
      <c r="A4" s="4" t="s">
        <v>76</v>
      </c>
      <c r="B4" s="5"/>
      <c r="C4" s="5"/>
      <c r="D4" s="5"/>
      <c r="E4" s="5" t="s">
        <v>7</v>
      </c>
      <c r="F4" s="8">
        <v>39995</v>
      </c>
      <c r="H4" s="5"/>
      <c r="I4" s="5" t="s">
        <v>7</v>
      </c>
      <c r="J4" s="8">
        <v>40360</v>
      </c>
      <c r="L4" s="5"/>
      <c r="M4" s="5" t="s">
        <v>7</v>
      </c>
      <c r="N4" s="8">
        <v>40725</v>
      </c>
      <c r="P4" s="5"/>
      <c r="Q4" s="5" t="s">
        <v>7</v>
      </c>
      <c r="R4" s="8">
        <v>41091</v>
      </c>
      <c r="S4" s="8"/>
      <c r="T4" s="5"/>
      <c r="U4" s="5" t="s">
        <v>7</v>
      </c>
      <c r="V4" s="8">
        <v>41456</v>
      </c>
      <c r="W4" s="8"/>
    </row>
    <row r="5" spans="1:27" x14ac:dyDescent="0.2">
      <c r="A5" s="9" t="s">
        <v>8</v>
      </c>
      <c r="B5" s="5"/>
      <c r="C5" s="5"/>
      <c r="D5" s="5"/>
      <c r="E5" s="5" t="s">
        <v>9</v>
      </c>
      <c r="F5" s="8">
        <v>40359</v>
      </c>
      <c r="H5" s="5"/>
      <c r="I5" s="5" t="s">
        <v>9</v>
      </c>
      <c r="J5" s="8">
        <v>40724</v>
      </c>
      <c r="L5" s="5"/>
      <c r="M5" s="5" t="s">
        <v>9</v>
      </c>
      <c r="N5" s="8">
        <v>41090</v>
      </c>
      <c r="P5" s="5"/>
      <c r="Q5" s="5" t="s">
        <v>9</v>
      </c>
      <c r="R5" s="8">
        <v>41455</v>
      </c>
      <c r="S5" s="8"/>
      <c r="T5" s="5"/>
      <c r="U5" s="5" t="s">
        <v>9</v>
      </c>
      <c r="V5" s="8">
        <v>41820</v>
      </c>
      <c r="W5" s="8"/>
    </row>
    <row r="6" spans="1:27" x14ac:dyDescent="0.2">
      <c r="A6" s="4" t="s">
        <v>11</v>
      </c>
      <c r="B6" s="5"/>
      <c r="C6" s="5"/>
      <c r="D6" s="10"/>
      <c r="E6" s="11" t="s">
        <v>12</v>
      </c>
      <c r="F6" s="12"/>
      <c r="H6" s="10"/>
      <c r="I6" s="10"/>
      <c r="J6" s="12"/>
      <c r="L6" s="10"/>
      <c r="M6" s="10"/>
      <c r="N6" s="12"/>
      <c r="P6" s="10"/>
      <c r="Q6" s="10"/>
      <c r="R6" s="12"/>
      <c r="S6" s="12"/>
      <c r="T6" s="10"/>
      <c r="U6" s="10"/>
      <c r="V6" s="12"/>
      <c r="W6" s="12"/>
    </row>
    <row r="7" spans="1:27" x14ac:dyDescent="0.2">
      <c r="A7" s="4"/>
      <c r="B7" s="5"/>
      <c r="C7" s="5"/>
      <c r="D7" s="10" t="s">
        <v>13</v>
      </c>
      <c r="E7" s="10"/>
      <c r="F7" s="13" t="s">
        <v>14</v>
      </c>
      <c r="H7" s="10" t="s">
        <v>13</v>
      </c>
      <c r="I7" s="10"/>
      <c r="J7" s="13" t="s">
        <v>15</v>
      </c>
      <c r="L7" s="10" t="s">
        <v>13</v>
      </c>
      <c r="M7" s="10"/>
      <c r="N7" s="13" t="s">
        <v>16</v>
      </c>
      <c r="P7" s="10" t="s">
        <v>13</v>
      </c>
      <c r="Q7" s="10"/>
      <c r="R7" s="13" t="s">
        <v>17</v>
      </c>
      <c r="S7" s="13"/>
      <c r="T7" s="10" t="s">
        <v>13</v>
      </c>
      <c r="U7" s="10"/>
      <c r="V7" s="13" t="s">
        <v>18</v>
      </c>
      <c r="W7" s="13"/>
      <c r="X7" s="81" t="s">
        <v>10</v>
      </c>
    </row>
    <row r="8" spans="1:27" x14ac:dyDescent="0.2">
      <c r="A8" s="1" t="s">
        <v>19</v>
      </c>
      <c r="B8" s="4"/>
      <c r="C8" s="4"/>
      <c r="D8" s="10" t="s">
        <v>20</v>
      </c>
      <c r="E8" s="10" t="s">
        <v>21</v>
      </c>
      <c r="F8" s="6" t="s">
        <v>75</v>
      </c>
      <c r="H8" s="10" t="s">
        <v>20</v>
      </c>
      <c r="I8" s="10" t="s">
        <v>21</v>
      </c>
      <c r="J8" s="6" t="s">
        <v>75</v>
      </c>
      <c r="L8" s="10" t="s">
        <v>20</v>
      </c>
      <c r="M8" s="10" t="s">
        <v>21</v>
      </c>
      <c r="N8" s="6" t="s">
        <v>75</v>
      </c>
      <c r="P8" s="10" t="s">
        <v>20</v>
      </c>
      <c r="Q8" s="10" t="s">
        <v>21</v>
      </c>
      <c r="R8" s="6" t="s">
        <v>75</v>
      </c>
      <c r="S8" s="6"/>
      <c r="T8" s="10" t="s">
        <v>20</v>
      </c>
      <c r="U8" s="10" t="s">
        <v>21</v>
      </c>
      <c r="V8" s="6" t="s">
        <v>75</v>
      </c>
      <c r="W8" s="6"/>
    </row>
    <row r="9" spans="1:27" x14ac:dyDescent="0.2">
      <c r="A9" s="10"/>
      <c r="B9" s="10"/>
      <c r="C9" s="10"/>
      <c r="D9" s="10"/>
      <c r="E9" s="14"/>
      <c r="F9" s="15"/>
      <c r="H9" s="10"/>
      <c r="I9" s="14"/>
      <c r="J9" s="15"/>
      <c r="L9" s="10"/>
      <c r="M9" s="14"/>
      <c r="N9" s="15"/>
      <c r="P9" s="10"/>
      <c r="Q9" s="14"/>
      <c r="R9" s="15"/>
      <c r="S9" s="15"/>
      <c r="T9" s="10"/>
      <c r="U9" s="14"/>
      <c r="V9" s="15"/>
      <c r="W9" s="15"/>
    </row>
    <row r="10" spans="1:27" x14ac:dyDescent="0.2">
      <c r="A10" s="10" t="s">
        <v>150</v>
      </c>
      <c r="B10" s="10"/>
      <c r="C10" s="10"/>
      <c r="D10" s="52">
        <v>0</v>
      </c>
      <c r="E10" s="16">
        <f t="shared" ref="E10:E17" si="0">ROUND(0/9,0)</f>
        <v>0</v>
      </c>
      <c r="F10" s="14">
        <f t="shared" ref="F10:F17" si="1">ROUND(D10*E10,0)</f>
        <v>0</v>
      </c>
      <c r="H10" s="52">
        <v>0</v>
      </c>
      <c r="I10" s="14">
        <f t="shared" ref="I10:I17" si="2">ROUND(E10*$Z$3,0)</f>
        <v>0</v>
      </c>
      <c r="J10" s="14">
        <f t="shared" ref="J10:J17" si="3">ROUND(H10*I10,0)</f>
        <v>0</v>
      </c>
      <c r="L10" s="52">
        <v>0</v>
      </c>
      <c r="M10" s="14">
        <f t="shared" ref="M10:M17" si="4">ROUND(I10*$Z$3,0)</f>
        <v>0</v>
      </c>
      <c r="N10" s="14">
        <f t="shared" ref="N10:N17" si="5">ROUND(L10*M10,0)</f>
        <v>0</v>
      </c>
      <c r="P10" s="52">
        <v>0</v>
      </c>
      <c r="Q10" s="14">
        <f t="shared" ref="Q10:Q17" si="6">ROUND(M10*$Z$3,0)</f>
        <v>0</v>
      </c>
      <c r="R10" s="14">
        <f t="shared" ref="R10:R17" si="7">ROUND(P10*Q10,0)</f>
        <v>0</v>
      </c>
      <c r="S10" s="14"/>
      <c r="T10" s="52">
        <v>0</v>
      </c>
      <c r="U10" s="14">
        <f t="shared" ref="U10:U17" si="8">ROUND(Q10*$Z$3,0)</f>
        <v>0</v>
      </c>
      <c r="V10" s="14">
        <f t="shared" ref="V10:V17" si="9">ROUND(T10*U10,0)</f>
        <v>0</v>
      </c>
      <c r="W10" s="14"/>
      <c r="X10" s="17">
        <f t="shared" ref="X10:X17" si="10">ROUND(+N10+J10+F10+R10+V10,0)</f>
        <v>0</v>
      </c>
    </row>
    <row r="11" spans="1:27" x14ac:dyDescent="0.2">
      <c r="A11" s="10" t="s">
        <v>116</v>
      </c>
      <c r="B11" s="10"/>
      <c r="C11" s="10"/>
      <c r="D11" s="52">
        <v>0</v>
      </c>
      <c r="E11" s="70">
        <f t="shared" si="0"/>
        <v>0</v>
      </c>
      <c r="F11" s="36">
        <f t="shared" si="1"/>
        <v>0</v>
      </c>
      <c r="H11" s="52">
        <v>0</v>
      </c>
      <c r="I11" s="36">
        <f t="shared" si="2"/>
        <v>0</v>
      </c>
      <c r="J11" s="36">
        <f t="shared" si="3"/>
        <v>0</v>
      </c>
      <c r="L11" s="52">
        <v>0</v>
      </c>
      <c r="M11" s="36">
        <f t="shared" si="4"/>
        <v>0</v>
      </c>
      <c r="N11" s="36">
        <f t="shared" si="5"/>
        <v>0</v>
      </c>
      <c r="P11" s="52">
        <v>0</v>
      </c>
      <c r="Q11" s="36">
        <f t="shared" si="6"/>
        <v>0</v>
      </c>
      <c r="R11" s="36">
        <f t="shared" si="7"/>
        <v>0</v>
      </c>
      <c r="S11" s="14"/>
      <c r="T11" s="52">
        <v>0</v>
      </c>
      <c r="U11" s="36">
        <f t="shared" si="8"/>
        <v>0</v>
      </c>
      <c r="V11" s="36">
        <f t="shared" si="9"/>
        <v>0</v>
      </c>
      <c r="W11" s="14"/>
      <c r="X11" s="75">
        <f t="shared" si="10"/>
        <v>0</v>
      </c>
    </row>
    <row r="12" spans="1:27" x14ac:dyDescent="0.2">
      <c r="A12" s="10" t="s">
        <v>23</v>
      </c>
      <c r="B12" s="10"/>
      <c r="C12" s="10"/>
      <c r="D12" s="52">
        <v>0</v>
      </c>
      <c r="E12" s="70">
        <f t="shared" si="0"/>
        <v>0</v>
      </c>
      <c r="F12" s="36">
        <f t="shared" si="1"/>
        <v>0</v>
      </c>
      <c r="H12" s="52">
        <v>0</v>
      </c>
      <c r="I12" s="36">
        <f t="shared" si="2"/>
        <v>0</v>
      </c>
      <c r="J12" s="36">
        <f t="shared" si="3"/>
        <v>0</v>
      </c>
      <c r="L12" s="52">
        <v>0</v>
      </c>
      <c r="M12" s="36">
        <f t="shared" si="4"/>
        <v>0</v>
      </c>
      <c r="N12" s="36">
        <f t="shared" si="5"/>
        <v>0</v>
      </c>
      <c r="P12" s="52">
        <v>0</v>
      </c>
      <c r="Q12" s="36">
        <f t="shared" si="6"/>
        <v>0</v>
      </c>
      <c r="R12" s="36">
        <f t="shared" si="7"/>
        <v>0</v>
      </c>
      <c r="S12" s="14"/>
      <c r="T12" s="52">
        <v>0</v>
      </c>
      <c r="U12" s="36">
        <f t="shared" si="8"/>
        <v>0</v>
      </c>
      <c r="V12" s="36">
        <f t="shared" si="9"/>
        <v>0</v>
      </c>
      <c r="W12" s="14"/>
      <c r="X12" s="75">
        <f t="shared" si="10"/>
        <v>0</v>
      </c>
    </row>
    <row r="13" spans="1:27" x14ac:dyDescent="0.2">
      <c r="A13" s="10" t="s">
        <v>117</v>
      </c>
      <c r="B13" s="10"/>
      <c r="C13" s="10"/>
      <c r="D13" s="52">
        <v>0</v>
      </c>
      <c r="E13" s="70">
        <f t="shared" si="0"/>
        <v>0</v>
      </c>
      <c r="F13" s="36">
        <f t="shared" si="1"/>
        <v>0</v>
      </c>
      <c r="H13" s="52">
        <v>0</v>
      </c>
      <c r="I13" s="36">
        <f t="shared" si="2"/>
        <v>0</v>
      </c>
      <c r="J13" s="36">
        <f t="shared" si="3"/>
        <v>0</v>
      </c>
      <c r="L13" s="52">
        <v>0</v>
      </c>
      <c r="M13" s="36">
        <f t="shared" si="4"/>
        <v>0</v>
      </c>
      <c r="N13" s="36">
        <f t="shared" si="5"/>
        <v>0</v>
      </c>
      <c r="P13" s="52">
        <v>0</v>
      </c>
      <c r="Q13" s="36">
        <f t="shared" si="6"/>
        <v>0</v>
      </c>
      <c r="R13" s="36">
        <f t="shared" si="7"/>
        <v>0</v>
      </c>
      <c r="S13" s="14"/>
      <c r="T13" s="52">
        <v>0</v>
      </c>
      <c r="U13" s="36">
        <f t="shared" si="8"/>
        <v>0</v>
      </c>
      <c r="V13" s="36">
        <f t="shared" si="9"/>
        <v>0</v>
      </c>
      <c r="W13" s="14"/>
      <c r="X13" s="75">
        <f t="shared" si="10"/>
        <v>0</v>
      </c>
    </row>
    <row r="14" spans="1:27" x14ac:dyDescent="0.2">
      <c r="A14" s="10" t="s">
        <v>24</v>
      </c>
      <c r="B14" s="10"/>
      <c r="C14" s="10"/>
      <c r="D14" s="52">
        <v>0</v>
      </c>
      <c r="E14" s="70">
        <f t="shared" si="0"/>
        <v>0</v>
      </c>
      <c r="F14" s="36">
        <f t="shared" si="1"/>
        <v>0</v>
      </c>
      <c r="H14" s="52">
        <v>0</v>
      </c>
      <c r="I14" s="36">
        <f t="shared" si="2"/>
        <v>0</v>
      </c>
      <c r="J14" s="36">
        <f t="shared" si="3"/>
        <v>0</v>
      </c>
      <c r="L14" s="52">
        <v>0</v>
      </c>
      <c r="M14" s="36">
        <f t="shared" si="4"/>
        <v>0</v>
      </c>
      <c r="N14" s="36">
        <f t="shared" si="5"/>
        <v>0</v>
      </c>
      <c r="P14" s="52">
        <v>0</v>
      </c>
      <c r="Q14" s="36">
        <f t="shared" si="6"/>
        <v>0</v>
      </c>
      <c r="R14" s="36">
        <f t="shared" si="7"/>
        <v>0</v>
      </c>
      <c r="S14" s="14"/>
      <c r="T14" s="52">
        <v>0</v>
      </c>
      <c r="U14" s="36">
        <f t="shared" si="8"/>
        <v>0</v>
      </c>
      <c r="V14" s="36">
        <f t="shared" si="9"/>
        <v>0</v>
      </c>
      <c r="W14" s="14"/>
      <c r="X14" s="75">
        <f t="shared" si="10"/>
        <v>0</v>
      </c>
    </row>
    <row r="15" spans="1:27" x14ac:dyDescent="0.2">
      <c r="A15" s="10" t="s">
        <v>118</v>
      </c>
      <c r="B15" s="10"/>
      <c r="C15" s="10"/>
      <c r="D15" s="52">
        <v>0</v>
      </c>
      <c r="E15" s="70">
        <f t="shared" si="0"/>
        <v>0</v>
      </c>
      <c r="F15" s="36">
        <f t="shared" si="1"/>
        <v>0</v>
      </c>
      <c r="H15" s="52">
        <v>0</v>
      </c>
      <c r="I15" s="36">
        <f t="shared" si="2"/>
        <v>0</v>
      </c>
      <c r="J15" s="36">
        <f t="shared" si="3"/>
        <v>0</v>
      </c>
      <c r="L15" s="52">
        <v>0</v>
      </c>
      <c r="M15" s="36">
        <f t="shared" si="4"/>
        <v>0</v>
      </c>
      <c r="N15" s="36">
        <f t="shared" si="5"/>
        <v>0</v>
      </c>
      <c r="P15" s="52">
        <v>0</v>
      </c>
      <c r="Q15" s="36">
        <f t="shared" si="6"/>
        <v>0</v>
      </c>
      <c r="R15" s="36">
        <f t="shared" si="7"/>
        <v>0</v>
      </c>
      <c r="S15" s="14"/>
      <c r="T15" s="52">
        <v>0</v>
      </c>
      <c r="U15" s="36">
        <f t="shared" si="8"/>
        <v>0</v>
      </c>
      <c r="V15" s="36">
        <f t="shared" si="9"/>
        <v>0</v>
      </c>
      <c r="W15" s="14"/>
      <c r="X15" s="75">
        <f t="shared" si="10"/>
        <v>0</v>
      </c>
    </row>
    <row r="16" spans="1:27" x14ac:dyDescent="0.2">
      <c r="A16" s="10" t="s">
        <v>25</v>
      </c>
      <c r="B16" s="10"/>
      <c r="C16" s="10"/>
      <c r="D16" s="52">
        <v>0</v>
      </c>
      <c r="E16" s="70">
        <f t="shared" si="0"/>
        <v>0</v>
      </c>
      <c r="F16" s="36">
        <f t="shared" si="1"/>
        <v>0</v>
      </c>
      <c r="H16" s="52">
        <v>0</v>
      </c>
      <c r="I16" s="36">
        <f t="shared" si="2"/>
        <v>0</v>
      </c>
      <c r="J16" s="36">
        <f t="shared" si="3"/>
        <v>0</v>
      </c>
      <c r="L16" s="52">
        <v>0</v>
      </c>
      <c r="M16" s="36">
        <f t="shared" si="4"/>
        <v>0</v>
      </c>
      <c r="N16" s="36">
        <f t="shared" si="5"/>
        <v>0</v>
      </c>
      <c r="P16" s="52">
        <v>0</v>
      </c>
      <c r="Q16" s="36">
        <f t="shared" si="6"/>
        <v>0</v>
      </c>
      <c r="R16" s="36">
        <f t="shared" si="7"/>
        <v>0</v>
      </c>
      <c r="S16" s="14"/>
      <c r="T16" s="52">
        <v>0</v>
      </c>
      <c r="U16" s="36">
        <f t="shared" si="8"/>
        <v>0</v>
      </c>
      <c r="V16" s="36">
        <f t="shared" si="9"/>
        <v>0</v>
      </c>
      <c r="W16" s="14"/>
      <c r="X16" s="75">
        <f t="shared" si="10"/>
        <v>0</v>
      </c>
    </row>
    <row r="17" spans="1:35" x14ac:dyDescent="0.2">
      <c r="A17" s="10" t="s">
        <v>119</v>
      </c>
      <c r="B17" s="10"/>
      <c r="C17" s="10"/>
      <c r="D17" s="52">
        <v>0</v>
      </c>
      <c r="E17" s="70">
        <f t="shared" si="0"/>
        <v>0</v>
      </c>
      <c r="F17" s="36">
        <f t="shared" si="1"/>
        <v>0</v>
      </c>
      <c r="H17" s="52">
        <v>0</v>
      </c>
      <c r="I17" s="36">
        <f t="shared" si="2"/>
        <v>0</v>
      </c>
      <c r="J17" s="36">
        <f t="shared" si="3"/>
        <v>0</v>
      </c>
      <c r="L17" s="52">
        <v>0</v>
      </c>
      <c r="M17" s="36">
        <f t="shared" si="4"/>
        <v>0</v>
      </c>
      <c r="N17" s="36">
        <f t="shared" si="5"/>
        <v>0</v>
      </c>
      <c r="P17" s="52">
        <v>0</v>
      </c>
      <c r="Q17" s="36">
        <f t="shared" si="6"/>
        <v>0</v>
      </c>
      <c r="R17" s="36">
        <f t="shared" si="7"/>
        <v>0</v>
      </c>
      <c r="S17" s="14"/>
      <c r="T17" s="52">
        <v>0</v>
      </c>
      <c r="U17" s="36">
        <f t="shared" si="8"/>
        <v>0</v>
      </c>
      <c r="V17" s="36">
        <f t="shared" si="9"/>
        <v>0</v>
      </c>
      <c r="W17" s="14"/>
      <c r="X17" s="75">
        <f t="shared" si="10"/>
        <v>0</v>
      </c>
    </row>
    <row r="18" spans="1:35" x14ac:dyDescent="0.2">
      <c r="A18" s="18" t="s">
        <v>140</v>
      </c>
      <c r="B18" s="18"/>
      <c r="C18" s="18"/>
      <c r="D18" s="53">
        <f>SUM(D10:D17)</f>
        <v>0</v>
      </c>
      <c r="E18" s="18"/>
      <c r="F18" s="65">
        <f>SUM(F10:F17)</f>
        <v>0</v>
      </c>
      <c r="G18" s="18"/>
      <c r="H18" s="53">
        <f>SUM(H10:H17)</f>
        <v>0</v>
      </c>
      <c r="I18" s="18"/>
      <c r="J18" s="65">
        <f>SUM(J10:J17)</f>
        <v>0</v>
      </c>
      <c r="K18" s="18"/>
      <c r="L18" s="53">
        <f>SUM(L10:L17)</f>
        <v>0</v>
      </c>
      <c r="M18" s="18"/>
      <c r="N18" s="65">
        <f>SUM(N10:N17)</f>
        <v>0</v>
      </c>
      <c r="O18" s="18"/>
      <c r="P18" s="53">
        <f>SUM(P10:P17)</f>
        <v>0</v>
      </c>
      <c r="Q18" s="18"/>
      <c r="R18" s="65">
        <f>SUM(R10:R17)</f>
        <v>0</v>
      </c>
      <c r="S18" s="19"/>
      <c r="T18" s="53">
        <f>SUM(T10:T17)</f>
        <v>0</v>
      </c>
      <c r="U18" s="18"/>
      <c r="V18" s="65">
        <f>SUM(V10:V17)</f>
        <v>0</v>
      </c>
      <c r="W18" s="19"/>
      <c r="X18" s="65">
        <f>SUM(X10:X17)</f>
        <v>0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1:35" x14ac:dyDescent="0.2">
      <c r="A19" s="83" t="s">
        <v>26</v>
      </c>
      <c r="B19" s="10"/>
      <c r="C19" s="10"/>
      <c r="D19" s="20" t="s">
        <v>27</v>
      </c>
      <c r="E19" s="10" t="s">
        <v>21</v>
      </c>
      <c r="F19" s="36"/>
      <c r="H19" s="20" t="s">
        <v>27</v>
      </c>
      <c r="I19" s="10" t="s">
        <v>21</v>
      </c>
      <c r="J19" s="36"/>
      <c r="L19" s="20" t="s">
        <v>27</v>
      </c>
      <c r="M19" s="10" t="s">
        <v>21</v>
      </c>
      <c r="N19" s="36"/>
      <c r="P19" s="20" t="s">
        <v>27</v>
      </c>
      <c r="Q19" s="10" t="s">
        <v>21</v>
      </c>
      <c r="R19" s="36"/>
      <c r="S19" s="14"/>
      <c r="T19" s="20" t="s">
        <v>27</v>
      </c>
      <c r="U19" s="10" t="s">
        <v>21</v>
      </c>
      <c r="V19" s="36"/>
      <c r="W19" s="14"/>
    </row>
    <row r="20" spans="1:35" x14ac:dyDescent="0.2">
      <c r="A20" s="10" t="s">
        <v>28</v>
      </c>
      <c r="B20" s="10"/>
      <c r="C20" s="10"/>
      <c r="D20" s="52">
        <v>0</v>
      </c>
      <c r="E20" s="70">
        <f>ROUND(0/12,0)</f>
        <v>0</v>
      </c>
      <c r="F20" s="36">
        <f>ROUND(D20*E20,0)</f>
        <v>0</v>
      </c>
      <c r="H20" s="52">
        <v>0</v>
      </c>
      <c r="I20" s="36">
        <f>ROUND(E20*$Z$3,0)</f>
        <v>0</v>
      </c>
      <c r="J20" s="36">
        <f>ROUND(H20*I20,0)</f>
        <v>0</v>
      </c>
      <c r="L20" s="52">
        <v>0</v>
      </c>
      <c r="M20" s="36">
        <f>ROUND(I20*$Z$3,0)</f>
        <v>0</v>
      </c>
      <c r="N20" s="36">
        <f>ROUND(L20*M20,0)</f>
        <v>0</v>
      </c>
      <c r="P20" s="52">
        <v>0</v>
      </c>
      <c r="Q20" s="36">
        <f>ROUND(M20*$Z$3,0)</f>
        <v>0</v>
      </c>
      <c r="R20" s="36">
        <f>ROUND(P20*Q20,0)</f>
        <v>0</v>
      </c>
      <c r="S20" s="14"/>
      <c r="T20" s="52">
        <v>0</v>
      </c>
      <c r="U20" s="36">
        <f>ROUND(Q20*$Z$3,0)</f>
        <v>0</v>
      </c>
      <c r="V20" s="36">
        <f>ROUND(T20*U20,0)</f>
        <v>0</v>
      </c>
      <c r="W20" s="14"/>
      <c r="X20" s="75">
        <f>ROUND(+N20+J20+F20+R20+V20,0)</f>
        <v>0</v>
      </c>
    </row>
    <row r="21" spans="1:35" x14ac:dyDescent="0.2">
      <c r="A21" s="10" t="s">
        <v>109</v>
      </c>
      <c r="B21" s="10" t="s">
        <v>30</v>
      </c>
      <c r="C21" s="10"/>
      <c r="D21" s="52">
        <v>0</v>
      </c>
      <c r="E21" s="71">
        <f>ROUND(1700,0)</f>
        <v>1700</v>
      </c>
      <c r="F21" s="36">
        <f>ROUND(D21*E21,0)</f>
        <v>0</v>
      </c>
      <c r="H21" s="52">
        <v>0</v>
      </c>
      <c r="I21" s="36">
        <f>ROUND(E21*$Z$3,0)</f>
        <v>1785</v>
      </c>
      <c r="J21" s="36">
        <f>ROUND(H21*I21,0)</f>
        <v>0</v>
      </c>
      <c r="L21" s="52">
        <v>0</v>
      </c>
      <c r="M21" s="36">
        <f>ROUND(I21*$Z$3,0)</f>
        <v>1874</v>
      </c>
      <c r="N21" s="36">
        <f>ROUND(L21*M21,0)</f>
        <v>0</v>
      </c>
      <c r="P21" s="52">
        <v>0</v>
      </c>
      <c r="Q21" s="36">
        <f>ROUND(M21*$Z$3,0)</f>
        <v>1968</v>
      </c>
      <c r="R21" s="36">
        <f>ROUND(P21*Q21,0)</f>
        <v>0</v>
      </c>
      <c r="S21" s="14"/>
      <c r="T21" s="52">
        <v>0</v>
      </c>
      <c r="U21" s="36">
        <f>ROUND(Q21*$Z$3,0)</f>
        <v>2066</v>
      </c>
      <c r="V21" s="36">
        <f>ROUND(T21*U21,0)</f>
        <v>0</v>
      </c>
      <c r="W21" s="14"/>
      <c r="X21" s="75">
        <f>ROUND(+N21+J21+F21+R21+V21,0)</f>
        <v>0</v>
      </c>
    </row>
    <row r="22" spans="1:35" x14ac:dyDescent="0.2">
      <c r="A22" s="10" t="s">
        <v>29</v>
      </c>
      <c r="B22" s="10" t="s">
        <v>31</v>
      </c>
      <c r="C22" s="10"/>
      <c r="D22" s="52">
        <v>0</v>
      </c>
      <c r="E22" s="71">
        <f>ROUND(3400,0)</f>
        <v>3400</v>
      </c>
      <c r="F22" s="36">
        <f>ROUND(D22*E22,0)</f>
        <v>0</v>
      </c>
      <c r="H22" s="52">
        <v>0</v>
      </c>
      <c r="I22" s="36">
        <f>ROUND(E22*$Z$3,0)</f>
        <v>3570</v>
      </c>
      <c r="J22" s="36">
        <f>ROUND(H22*I22,0)</f>
        <v>0</v>
      </c>
      <c r="L22" s="52">
        <v>0</v>
      </c>
      <c r="M22" s="36">
        <f>ROUND(I22*$Z$3,0)</f>
        <v>3749</v>
      </c>
      <c r="N22" s="36">
        <f>ROUND(L22*M22,0)</f>
        <v>0</v>
      </c>
      <c r="P22" s="52">
        <v>0</v>
      </c>
      <c r="Q22" s="36">
        <f>ROUND(M22*$Z$3,0)</f>
        <v>3936</v>
      </c>
      <c r="R22" s="36">
        <f>ROUND(P22*Q22,0)</f>
        <v>0</v>
      </c>
      <c r="S22" s="14"/>
      <c r="T22" s="52">
        <v>0</v>
      </c>
      <c r="U22" s="36">
        <f>ROUND(Q22*$Z$3,0)</f>
        <v>4133</v>
      </c>
      <c r="V22" s="36">
        <f>ROUND(T22*U22,0)</f>
        <v>0</v>
      </c>
      <c r="W22" s="14"/>
      <c r="X22" s="75">
        <f>ROUND(+N22+J22+F22+R22+V22,0)</f>
        <v>0</v>
      </c>
    </row>
    <row r="23" spans="1:35" x14ac:dyDescent="0.2">
      <c r="A23" s="10"/>
      <c r="B23" s="10"/>
      <c r="C23" s="10"/>
      <c r="D23" s="20" t="s">
        <v>32</v>
      </c>
      <c r="E23" s="14" t="s">
        <v>33</v>
      </c>
      <c r="F23" s="36"/>
      <c r="H23" s="20" t="s">
        <v>32</v>
      </c>
      <c r="I23" s="14" t="s">
        <v>33</v>
      </c>
      <c r="J23" s="36"/>
      <c r="L23" s="20" t="s">
        <v>32</v>
      </c>
      <c r="M23" s="14" t="s">
        <v>33</v>
      </c>
      <c r="N23" s="36"/>
      <c r="P23" s="20" t="s">
        <v>32</v>
      </c>
      <c r="Q23" s="14" t="s">
        <v>33</v>
      </c>
      <c r="R23" s="36"/>
      <c r="S23" s="14"/>
      <c r="T23" s="20" t="s">
        <v>32</v>
      </c>
      <c r="U23" s="14" t="s">
        <v>33</v>
      </c>
      <c r="V23" s="36"/>
      <c r="W23" s="14"/>
      <c r="X23" s="17"/>
    </row>
    <row r="24" spans="1:35" x14ac:dyDescent="0.2">
      <c r="A24" s="10" t="s">
        <v>34</v>
      </c>
      <c r="B24" s="10"/>
      <c r="C24" s="10"/>
      <c r="D24" s="52">
        <v>0</v>
      </c>
      <c r="E24" s="72">
        <f>ROUND(0,0)</f>
        <v>0</v>
      </c>
      <c r="F24" s="36">
        <f>ROUND(D24*E24,0)</f>
        <v>0</v>
      </c>
      <c r="H24" s="52">
        <v>0</v>
      </c>
      <c r="I24" s="74">
        <f>ROUND(E24*$Z$3,2)</f>
        <v>0</v>
      </c>
      <c r="J24" s="36">
        <f>ROUND(H24*I24,0)</f>
        <v>0</v>
      </c>
      <c r="L24" s="52">
        <v>0</v>
      </c>
      <c r="M24" s="74">
        <f>ROUND(I24*$Z$3,2)</f>
        <v>0</v>
      </c>
      <c r="N24" s="36">
        <f>ROUND(L24*M24,0)</f>
        <v>0</v>
      </c>
      <c r="P24" s="52">
        <v>0</v>
      </c>
      <c r="Q24" s="74">
        <f>ROUND(M24*$Z$3,2)</f>
        <v>0</v>
      </c>
      <c r="R24" s="36">
        <f>ROUND(P24*Q24,0)</f>
        <v>0</v>
      </c>
      <c r="S24" s="14"/>
      <c r="T24" s="52">
        <v>0</v>
      </c>
      <c r="U24" s="74">
        <f>ROUND(Q24*$Z$3,2)</f>
        <v>0</v>
      </c>
      <c r="V24" s="36">
        <f>ROUND(T24*U24,0)</f>
        <v>0</v>
      </c>
      <c r="W24" s="14"/>
      <c r="X24" s="75">
        <f>ROUND(+N24+J24+F24+R24+V24,0)</f>
        <v>0</v>
      </c>
    </row>
    <row r="25" spans="1:35" x14ac:dyDescent="0.2">
      <c r="A25" s="10" t="s">
        <v>120</v>
      </c>
      <c r="B25" s="10"/>
      <c r="C25" s="10"/>
      <c r="D25" s="52">
        <v>0</v>
      </c>
      <c r="E25" s="72">
        <f>ROUND(0,0)</f>
        <v>0</v>
      </c>
      <c r="F25" s="36">
        <f>ROUND(D25*E25,0)</f>
        <v>0</v>
      </c>
      <c r="H25" s="52">
        <v>0</v>
      </c>
      <c r="I25" s="74">
        <f>ROUND(E25*$Z$3,2)</f>
        <v>0</v>
      </c>
      <c r="J25" s="36">
        <f>ROUND(H25*I25,0)</f>
        <v>0</v>
      </c>
      <c r="L25" s="52">
        <v>0</v>
      </c>
      <c r="M25" s="74">
        <f>ROUND(I25*$Z$3,2)</f>
        <v>0</v>
      </c>
      <c r="N25" s="36">
        <f>ROUND(L25*M25,0)</f>
        <v>0</v>
      </c>
      <c r="P25" s="52">
        <v>0</v>
      </c>
      <c r="Q25" s="74">
        <f>ROUND(M25*$Z$3,2)</f>
        <v>0</v>
      </c>
      <c r="R25" s="36">
        <f>ROUND(P25*Q25,0)</f>
        <v>0</v>
      </c>
      <c r="S25" s="14"/>
      <c r="T25" s="52">
        <v>0</v>
      </c>
      <c r="U25" s="74">
        <f>ROUND(Q25*$Z$3,2)</f>
        <v>0</v>
      </c>
      <c r="V25" s="36">
        <f>ROUND(T25*U25,0)</f>
        <v>0</v>
      </c>
      <c r="W25" s="14"/>
      <c r="X25" s="75">
        <f>ROUND(+N25+J25+F25+R25+V25,0)</f>
        <v>0</v>
      </c>
    </row>
    <row r="26" spans="1:35" x14ac:dyDescent="0.2">
      <c r="A26" s="10"/>
      <c r="B26" s="10"/>
      <c r="C26" s="10"/>
      <c r="D26" s="20" t="s">
        <v>27</v>
      </c>
      <c r="E26" s="10" t="s">
        <v>21</v>
      </c>
      <c r="F26" s="36"/>
      <c r="H26" s="20" t="s">
        <v>27</v>
      </c>
      <c r="I26" s="10" t="s">
        <v>21</v>
      </c>
      <c r="J26" s="36"/>
      <c r="L26" s="20" t="s">
        <v>27</v>
      </c>
      <c r="M26" s="10" t="s">
        <v>21</v>
      </c>
      <c r="N26" s="36"/>
      <c r="P26" s="20" t="s">
        <v>27</v>
      </c>
      <c r="Q26" s="10" t="s">
        <v>21</v>
      </c>
      <c r="R26" s="36"/>
      <c r="S26" s="14"/>
      <c r="T26" s="20" t="s">
        <v>27</v>
      </c>
      <c r="U26" s="10" t="s">
        <v>21</v>
      </c>
      <c r="V26" s="36"/>
      <c r="W26" s="14"/>
      <c r="X26" s="17"/>
    </row>
    <row r="27" spans="1:35" x14ac:dyDescent="0.2">
      <c r="A27" s="10" t="s">
        <v>77</v>
      </c>
      <c r="B27" s="10"/>
      <c r="C27" s="10"/>
      <c r="D27" s="52">
        <v>0</v>
      </c>
      <c r="E27" s="73">
        <f>ROUND(0/12,0)</f>
        <v>0</v>
      </c>
      <c r="F27" s="36">
        <f>ROUND(D27*E27,0)</f>
        <v>0</v>
      </c>
      <c r="H27" s="52">
        <v>0</v>
      </c>
      <c r="I27" s="36">
        <f>ROUND(E27*$Z$3,0)</f>
        <v>0</v>
      </c>
      <c r="J27" s="36">
        <f>ROUND(H27*I27,0)</f>
        <v>0</v>
      </c>
      <c r="L27" s="52">
        <v>0</v>
      </c>
      <c r="M27" s="36">
        <f>ROUND(I27*$Z$3,0)</f>
        <v>0</v>
      </c>
      <c r="N27" s="36">
        <f>ROUND(L27*M27,0)</f>
        <v>0</v>
      </c>
      <c r="P27" s="52">
        <v>0</v>
      </c>
      <c r="Q27" s="36">
        <f>ROUND(M27*$Z$3,0)</f>
        <v>0</v>
      </c>
      <c r="R27" s="36">
        <f>ROUND(P27*Q27,0)</f>
        <v>0</v>
      </c>
      <c r="S27" s="14"/>
      <c r="T27" s="52">
        <v>0</v>
      </c>
      <c r="U27" s="36">
        <f>ROUND(Q27*$Z$3,0)</f>
        <v>0</v>
      </c>
      <c r="V27" s="36">
        <f>ROUND(T27*U27,0)</f>
        <v>0</v>
      </c>
      <c r="W27" s="14"/>
      <c r="X27" s="75">
        <f>ROUND(+N27+J27+F27+R27+V27,0)</f>
        <v>0</v>
      </c>
    </row>
    <row r="28" spans="1:35" x14ac:dyDescent="0.2">
      <c r="A28" s="10" t="s">
        <v>78</v>
      </c>
      <c r="B28" s="10"/>
      <c r="C28" s="10"/>
      <c r="D28" s="52">
        <v>0</v>
      </c>
      <c r="E28" s="73">
        <f>ROUND(0/12,0)</f>
        <v>0</v>
      </c>
      <c r="F28" s="36">
        <f>ROUND(D28*E28,0)</f>
        <v>0</v>
      </c>
      <c r="G28" s="17"/>
      <c r="H28" s="52">
        <v>0</v>
      </c>
      <c r="I28" s="36">
        <f>ROUND(E28*$Z$3,0)</f>
        <v>0</v>
      </c>
      <c r="J28" s="36">
        <f>ROUND(H28*I28,0)</f>
        <v>0</v>
      </c>
      <c r="K28" s="17"/>
      <c r="L28" s="52">
        <v>0</v>
      </c>
      <c r="M28" s="36">
        <f>ROUND(I28*$Z$3,0)</f>
        <v>0</v>
      </c>
      <c r="N28" s="36">
        <f>ROUND(L28*M28,0)</f>
        <v>0</v>
      </c>
      <c r="O28" s="17"/>
      <c r="P28" s="52">
        <v>0</v>
      </c>
      <c r="Q28" s="36">
        <f>ROUND(M28*$Z$3,0)</f>
        <v>0</v>
      </c>
      <c r="R28" s="36">
        <f>ROUND(P28*Q28,0)</f>
        <v>0</v>
      </c>
      <c r="S28" s="14"/>
      <c r="T28" s="52">
        <v>0</v>
      </c>
      <c r="U28" s="36">
        <f>ROUND(Q28*$Z$3,0)</f>
        <v>0</v>
      </c>
      <c r="V28" s="36">
        <f>ROUND(T28*U28,0)</f>
        <v>0</v>
      </c>
      <c r="W28" s="14"/>
      <c r="X28" s="75">
        <f>ROUND(+N28+J28+F28+R28+V28,0)</f>
        <v>0</v>
      </c>
    </row>
    <row r="29" spans="1:35" x14ac:dyDescent="0.2">
      <c r="A29" s="10" t="s">
        <v>79</v>
      </c>
      <c r="B29" s="10"/>
      <c r="C29" s="10"/>
      <c r="D29" s="52">
        <v>0</v>
      </c>
      <c r="E29" s="73">
        <f>ROUND(0/12,0)</f>
        <v>0</v>
      </c>
      <c r="F29" s="36">
        <f>ROUND(D29*E29,0)</f>
        <v>0</v>
      </c>
      <c r="G29" s="17"/>
      <c r="H29" s="52">
        <v>0</v>
      </c>
      <c r="I29" s="36">
        <f>ROUND(E29*$Z$3,0)</f>
        <v>0</v>
      </c>
      <c r="J29" s="36">
        <f>ROUND(H29*I29,0)</f>
        <v>0</v>
      </c>
      <c r="K29" s="17"/>
      <c r="L29" s="52">
        <v>0</v>
      </c>
      <c r="M29" s="36">
        <f>ROUND(I29*$Z$3,0)</f>
        <v>0</v>
      </c>
      <c r="N29" s="36">
        <f>ROUND(L29*M29,0)</f>
        <v>0</v>
      </c>
      <c r="O29" s="17"/>
      <c r="P29" s="52">
        <v>0</v>
      </c>
      <c r="Q29" s="36">
        <f>ROUND(M29*$Z$3,0)</f>
        <v>0</v>
      </c>
      <c r="R29" s="36">
        <f>ROUND(P29*Q29,0)</f>
        <v>0</v>
      </c>
      <c r="S29" s="14"/>
      <c r="T29" s="52">
        <v>0</v>
      </c>
      <c r="U29" s="36">
        <f>ROUND(Q29*$Z$3,0)</f>
        <v>0</v>
      </c>
      <c r="V29" s="36">
        <f>ROUND(T29*U29,0)</f>
        <v>0</v>
      </c>
      <c r="W29" s="14"/>
      <c r="X29" s="75">
        <f>ROUND(+N29+J29+F29+R29+V29,0)</f>
        <v>0</v>
      </c>
    </row>
    <row r="30" spans="1:35" x14ac:dyDescent="0.2">
      <c r="A30" s="10" t="s">
        <v>129</v>
      </c>
      <c r="B30" s="10"/>
      <c r="C30" s="10"/>
      <c r="D30" s="52">
        <v>0</v>
      </c>
      <c r="E30" s="73">
        <f>ROUND(0/12,0)</f>
        <v>0</v>
      </c>
      <c r="F30" s="36">
        <f>ROUND(D30*E30,0)</f>
        <v>0</v>
      </c>
      <c r="G30" s="17"/>
      <c r="H30" s="52">
        <v>0</v>
      </c>
      <c r="I30" s="36">
        <f>ROUND(E30*$Z$3,0)</f>
        <v>0</v>
      </c>
      <c r="J30" s="36">
        <f>ROUND(H30*I30,0)</f>
        <v>0</v>
      </c>
      <c r="K30" s="17"/>
      <c r="L30" s="52">
        <v>0</v>
      </c>
      <c r="M30" s="36">
        <f>ROUND(I30*$Z$3,0)</f>
        <v>0</v>
      </c>
      <c r="N30" s="36">
        <f>ROUND(L30*M30,0)</f>
        <v>0</v>
      </c>
      <c r="O30" s="17"/>
      <c r="P30" s="52">
        <v>0</v>
      </c>
      <c r="Q30" s="36">
        <f>ROUND(M30*$Z$3,0)</f>
        <v>0</v>
      </c>
      <c r="R30" s="36">
        <f>ROUND(P30*Q30,0)</f>
        <v>0</v>
      </c>
      <c r="S30" s="14"/>
      <c r="T30" s="52">
        <v>0</v>
      </c>
      <c r="U30" s="36">
        <f>ROUND(Q30*$Z$3,0)</f>
        <v>0</v>
      </c>
      <c r="V30" s="36">
        <f>ROUND(T30*U30,0)</f>
        <v>0</v>
      </c>
      <c r="W30" s="14"/>
      <c r="X30" s="75">
        <f>ROUND(+N30+J30+F30+R30+V30,0)</f>
        <v>0</v>
      </c>
    </row>
    <row r="31" spans="1:35" x14ac:dyDescent="0.2">
      <c r="A31" s="10"/>
      <c r="B31" s="10"/>
      <c r="C31" s="10"/>
      <c r="D31" s="10" t="s">
        <v>35</v>
      </c>
      <c r="E31" s="14"/>
      <c r="F31" s="36"/>
      <c r="H31" s="10" t="s">
        <v>35</v>
      </c>
      <c r="I31" s="14"/>
      <c r="J31" s="36"/>
      <c r="L31" s="10" t="s">
        <v>35</v>
      </c>
      <c r="M31" s="14"/>
      <c r="N31" s="36"/>
      <c r="P31" s="10" t="s">
        <v>35</v>
      </c>
      <c r="Q31" s="14"/>
      <c r="R31" s="36"/>
      <c r="S31" s="14"/>
      <c r="T31" s="10" t="s">
        <v>35</v>
      </c>
      <c r="U31" s="14"/>
      <c r="V31" s="36"/>
      <c r="W31" s="14"/>
    </row>
    <row r="32" spans="1:35" x14ac:dyDescent="0.2">
      <c r="A32" s="10" t="s">
        <v>36</v>
      </c>
      <c r="B32" s="10"/>
      <c r="C32" s="10"/>
      <c r="D32" s="24">
        <v>0</v>
      </c>
      <c r="E32" s="14">
        <f>'Investigator 1'!E32</f>
        <v>339.24</v>
      </c>
      <c r="F32" s="36">
        <f>ROUND(D32*E32,0)</f>
        <v>0</v>
      </c>
      <c r="H32" s="24">
        <v>0</v>
      </c>
      <c r="I32" s="14">
        <f>ROUND(E32*$Z$3,0)</f>
        <v>356</v>
      </c>
      <c r="J32" s="36">
        <f>ROUND(H32*I32,0)</f>
        <v>0</v>
      </c>
      <c r="L32" s="24">
        <v>0</v>
      </c>
      <c r="M32" s="14">
        <f>ROUND(I32*$Z$3,0)</f>
        <v>374</v>
      </c>
      <c r="N32" s="36">
        <f>ROUND(L32*M32,0)</f>
        <v>0</v>
      </c>
      <c r="P32" s="24">
        <v>0</v>
      </c>
      <c r="Q32" s="14">
        <f>ROUND(M32*$Z$3,0)</f>
        <v>393</v>
      </c>
      <c r="R32" s="36">
        <f>ROUND(P32*Q32,0)</f>
        <v>0</v>
      </c>
      <c r="S32" s="14"/>
      <c r="T32" s="24">
        <v>0</v>
      </c>
      <c r="U32" s="14">
        <f>ROUND(Q32*$Z$3,0)</f>
        <v>413</v>
      </c>
      <c r="V32" s="36">
        <f>ROUND(T32*U32,0)</f>
        <v>0</v>
      </c>
      <c r="W32" s="14"/>
      <c r="X32" s="75">
        <f>ROUND(+N32+J32+F32+R32+V32,0)</f>
        <v>0</v>
      </c>
    </row>
    <row r="33" spans="1:35" x14ac:dyDescent="0.2">
      <c r="A33" s="18" t="s">
        <v>37</v>
      </c>
      <c r="B33" s="18"/>
      <c r="C33" s="18"/>
      <c r="D33" s="19"/>
      <c r="E33" s="18"/>
      <c r="F33" s="65">
        <f>SUM(F18:F32)</f>
        <v>0</v>
      </c>
      <c r="G33" s="18"/>
      <c r="H33" s="19"/>
      <c r="I33" s="18"/>
      <c r="J33" s="65">
        <f>SUM(J18:J32)</f>
        <v>0</v>
      </c>
      <c r="K33" s="18"/>
      <c r="L33" s="19"/>
      <c r="M33" s="18"/>
      <c r="N33" s="65">
        <f>SUM(N18:N32)</f>
        <v>0</v>
      </c>
      <c r="O33" s="18"/>
      <c r="P33" s="19"/>
      <c r="Q33" s="18"/>
      <c r="R33" s="65">
        <f>SUM(R18:R32)</f>
        <v>0</v>
      </c>
      <c r="S33" s="19"/>
      <c r="T33" s="19"/>
      <c r="U33" s="18"/>
      <c r="V33" s="65">
        <f>SUM(V18:V32)</f>
        <v>0</v>
      </c>
      <c r="W33" s="19"/>
      <c r="X33" s="65">
        <f>SUM(X18:X32)</f>
        <v>0</v>
      </c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1:35" x14ac:dyDescent="0.2">
      <c r="A34" s="83" t="s">
        <v>38</v>
      </c>
      <c r="B34" s="10"/>
      <c r="C34" s="10"/>
      <c r="D34" s="14"/>
      <c r="E34" s="25"/>
      <c r="F34" s="36"/>
      <c r="H34" s="14"/>
      <c r="I34" s="25"/>
      <c r="J34" s="36"/>
      <c r="L34" s="14"/>
      <c r="M34" s="25"/>
      <c r="N34" s="36"/>
      <c r="P34" s="14"/>
      <c r="Q34" s="25"/>
      <c r="R34" s="36"/>
      <c r="S34" s="14"/>
      <c r="T34" s="14"/>
      <c r="U34" s="25"/>
      <c r="V34" s="36"/>
      <c r="W34" s="14"/>
    </row>
    <row r="35" spans="1:35" x14ac:dyDescent="0.2">
      <c r="A35" s="10" t="s">
        <v>122</v>
      </c>
      <c r="B35" s="10"/>
      <c r="C35" s="10"/>
      <c r="D35" s="14"/>
      <c r="E35" s="34">
        <f>'Investigator 1'!E39</f>
        <v>0.22</v>
      </c>
      <c r="F35" s="36">
        <f>ROUND(E35*(F11+F13+F15+F17),0)</f>
        <v>0</v>
      </c>
      <c r="H35" s="14"/>
      <c r="I35" s="34">
        <f>'Investigator 1'!I39</f>
        <v>0.22</v>
      </c>
      <c r="J35" s="36">
        <f>ROUND(I35*(J11+J13+J15+J17),0)</f>
        <v>0</v>
      </c>
      <c r="L35" s="14"/>
      <c r="M35" s="34">
        <f>'Investigator 1'!M39</f>
        <v>0.22</v>
      </c>
      <c r="N35" s="36">
        <f>ROUND(M35*(N11+N13+N15+N17),0)</f>
        <v>0</v>
      </c>
      <c r="P35" s="14"/>
      <c r="Q35" s="34">
        <f>'Investigator 1'!Q39</f>
        <v>0.22</v>
      </c>
      <c r="R35" s="36">
        <f>ROUND(Q35*(R11+R13+R15+R17),0)</f>
        <v>0</v>
      </c>
      <c r="S35" s="14"/>
      <c r="T35" s="14"/>
      <c r="U35" s="34">
        <f>'Investigator 1'!U39</f>
        <v>0.22</v>
      </c>
      <c r="V35" s="36">
        <f>ROUND(U35*(V11+V13+V15+V17),0)</f>
        <v>0</v>
      </c>
      <c r="W35" s="14"/>
      <c r="X35" s="75">
        <f t="shared" ref="X35:X40" si="11">ROUND(+N35+J35+F35+R35+V35,0)</f>
        <v>0</v>
      </c>
    </row>
    <row r="36" spans="1:35" x14ac:dyDescent="0.2">
      <c r="A36" s="10" t="s">
        <v>146</v>
      </c>
      <c r="B36" s="10"/>
      <c r="C36" s="10"/>
      <c r="D36" s="14"/>
      <c r="E36" s="34">
        <f>'Investigator 1'!E40</f>
        <v>0.29199999999999998</v>
      </c>
      <c r="F36" s="36">
        <f>ROUND(E36*(F10+F12+F14+F16),0)</f>
        <v>0</v>
      </c>
      <c r="H36" s="14"/>
      <c r="I36" s="34">
        <f>'Investigator 1'!I40</f>
        <v>0.29399999999999998</v>
      </c>
      <c r="J36" s="36">
        <f>ROUND(I36*(J10+J12+J14+J16),0)</f>
        <v>0</v>
      </c>
      <c r="L36" s="14"/>
      <c r="M36" s="34">
        <f>'Investigator 1'!M40</f>
        <v>0.29599999999999999</v>
      </c>
      <c r="N36" s="36">
        <f>ROUND(M36*(N10+N12+N14+N16),0)</f>
        <v>0</v>
      </c>
      <c r="P36" s="14"/>
      <c r="Q36" s="34">
        <f>'Investigator 1'!Q40</f>
        <v>0.29799999999999999</v>
      </c>
      <c r="R36" s="36">
        <f>ROUND(Q36*(R10+R12+R14+R16),0)</f>
        <v>0</v>
      </c>
      <c r="S36" s="14"/>
      <c r="T36" s="14"/>
      <c r="U36" s="34">
        <f>'Investigator 1'!U40</f>
        <v>0.29799999999999999</v>
      </c>
      <c r="V36" s="36">
        <f>ROUND(U36*(V10+V12+V14+V16),0)</f>
        <v>0</v>
      </c>
      <c r="W36" s="14"/>
      <c r="X36" s="75">
        <f t="shared" si="11"/>
        <v>0</v>
      </c>
    </row>
    <row r="37" spans="1:35" x14ac:dyDescent="0.2">
      <c r="A37" s="10" t="s">
        <v>147</v>
      </c>
      <c r="B37" s="10"/>
      <c r="C37" s="10"/>
      <c r="D37" s="14"/>
      <c r="E37" s="34">
        <f>'Investigator 1'!E41</f>
        <v>0.35499999999999998</v>
      </c>
      <c r="F37" s="36">
        <f>ROUND(E37*(F27+F28+F29+F30),0)</f>
        <v>0</v>
      </c>
      <c r="H37" s="14"/>
      <c r="I37" s="34">
        <f>'Investigator 1'!I41</f>
        <v>0.36</v>
      </c>
      <c r="J37" s="36">
        <f>ROUND(I37*(J27+J28+J29+J30),0)</f>
        <v>0</v>
      </c>
      <c r="L37" s="14"/>
      <c r="M37" s="34">
        <f>'Investigator 1'!M41</f>
        <v>0.36599999999999999</v>
      </c>
      <c r="N37" s="36">
        <f>ROUND(M37*(N27+N28+N29+N30),0)</f>
        <v>0</v>
      </c>
      <c r="P37" s="14"/>
      <c r="Q37" s="34">
        <f>'Investigator 1'!Q41</f>
        <v>0.372</v>
      </c>
      <c r="R37" s="36">
        <f>ROUND(Q37*(R27+R28+R29+R30),0)</f>
        <v>0</v>
      </c>
      <c r="S37" s="14"/>
      <c r="T37" s="14"/>
      <c r="U37" s="34">
        <f>'Investigator 1'!U41</f>
        <v>0.372</v>
      </c>
      <c r="V37" s="36">
        <f>ROUND(U37*(V27+V28+V29+V30),0)</f>
        <v>0</v>
      </c>
      <c r="W37" s="14"/>
      <c r="X37" s="75">
        <f t="shared" si="11"/>
        <v>0</v>
      </c>
    </row>
    <row r="38" spans="1:35" x14ac:dyDescent="0.2">
      <c r="A38" s="10" t="s">
        <v>123</v>
      </c>
      <c r="B38" s="10"/>
      <c r="C38" s="10"/>
      <c r="D38" s="14"/>
      <c r="E38" s="34">
        <f>'Investigator 1'!E42</f>
        <v>0.26800000000000002</v>
      </c>
      <c r="F38" s="36">
        <f>ROUND(E38*(F20),0)</f>
        <v>0</v>
      </c>
      <c r="H38" s="14"/>
      <c r="I38" s="34">
        <f>'Investigator 1'!I42</f>
        <v>0.27300000000000002</v>
      </c>
      <c r="J38" s="36">
        <f>ROUND(I38*(J20),0)</f>
        <v>0</v>
      </c>
      <c r="L38" s="14"/>
      <c r="M38" s="34">
        <f>'Investigator 1'!M42</f>
        <v>0.27900000000000003</v>
      </c>
      <c r="N38" s="36">
        <f>ROUND(M38*(N20),0)</f>
        <v>0</v>
      </c>
      <c r="P38" s="14"/>
      <c r="Q38" s="34">
        <f>'Investigator 1'!Q42</f>
        <v>0.27900000000000003</v>
      </c>
      <c r="R38" s="36">
        <f>ROUND(Q38*(R20),0)</f>
        <v>0</v>
      </c>
      <c r="S38" s="14"/>
      <c r="T38" s="14"/>
      <c r="U38" s="34">
        <f>'Investigator 1'!U42</f>
        <v>0.27900000000000003</v>
      </c>
      <c r="V38" s="36">
        <f>ROUND(U38*(V20),0)</f>
        <v>0</v>
      </c>
      <c r="W38" s="14"/>
      <c r="X38" s="75">
        <f t="shared" si="11"/>
        <v>0</v>
      </c>
    </row>
    <row r="39" spans="1:35" x14ac:dyDescent="0.2">
      <c r="A39" s="10" t="s">
        <v>124</v>
      </c>
      <c r="B39" s="10"/>
      <c r="C39" s="10"/>
      <c r="D39" s="14"/>
      <c r="E39" s="64" t="str">
        <f>'Investigator 1'!E43</f>
        <v>1%</v>
      </c>
      <c r="F39" s="36">
        <f>ROUND(E39*(F21+F22+F24+F25),0)</f>
        <v>0</v>
      </c>
      <c r="H39" s="14"/>
      <c r="I39" s="34">
        <f>'Investigator 1'!I43</f>
        <v>0.01</v>
      </c>
      <c r="J39" s="36">
        <f>ROUND(I39*(J21+J22+J24+J25),0)</f>
        <v>0</v>
      </c>
      <c r="L39" s="14"/>
      <c r="M39" s="34">
        <f>'Investigator 1'!M43</f>
        <v>0.01</v>
      </c>
      <c r="N39" s="36">
        <f>ROUND(M39*(N21+N22+N24+N25),0)</f>
        <v>0</v>
      </c>
      <c r="P39" s="14"/>
      <c r="Q39" s="34">
        <f>'Investigator 1'!Q43</f>
        <v>0.01</v>
      </c>
      <c r="R39" s="36">
        <f>ROUND(Q39*(R21+R22+R24+R25),0)</f>
        <v>0</v>
      </c>
      <c r="S39" s="14"/>
      <c r="T39" s="14"/>
      <c r="U39" s="34">
        <f>'Investigator 1'!U43</f>
        <v>0.01</v>
      </c>
      <c r="V39" s="36">
        <f>ROUND(U39*(V21+V22+V24+V25),0)</f>
        <v>0</v>
      </c>
      <c r="W39" s="14"/>
      <c r="X39" s="75">
        <f t="shared" si="11"/>
        <v>0</v>
      </c>
    </row>
    <row r="40" spans="1:35" x14ac:dyDescent="0.2">
      <c r="A40" s="10" t="s">
        <v>134</v>
      </c>
      <c r="B40" s="10"/>
      <c r="C40" s="10"/>
      <c r="D40" s="26">
        <v>0</v>
      </c>
      <c r="E40" s="14">
        <f>'Investigator 1'!E46</f>
        <v>373</v>
      </c>
      <c r="F40" s="36">
        <f>ROUND((D40)*E40,0)</f>
        <v>0</v>
      </c>
      <c r="H40" s="26">
        <v>0</v>
      </c>
      <c r="I40" s="14">
        <f>'Investigator 1'!I46</f>
        <v>410</v>
      </c>
      <c r="J40" s="36">
        <f>ROUND((H40)*I40,0)</f>
        <v>0</v>
      </c>
      <c r="L40" s="26">
        <v>0</v>
      </c>
      <c r="M40" s="14">
        <f>'Investigator 1'!M46</f>
        <v>451</v>
      </c>
      <c r="N40" s="36">
        <f>ROUND((L40)*M40,0)</f>
        <v>0</v>
      </c>
      <c r="P40" s="26">
        <v>0</v>
      </c>
      <c r="Q40" s="14">
        <f>'Investigator 1'!Q46</f>
        <v>496</v>
      </c>
      <c r="R40" s="36">
        <f>ROUND((P40)*Q40,0)</f>
        <v>0</v>
      </c>
      <c r="S40" s="14"/>
      <c r="T40" s="26">
        <v>0</v>
      </c>
      <c r="U40" s="14">
        <f>'Investigator 1'!U46</f>
        <v>496</v>
      </c>
      <c r="V40" s="36">
        <f>ROUND((T40)*U40,0)</f>
        <v>0</v>
      </c>
      <c r="W40" s="14"/>
      <c r="X40" s="75">
        <f t="shared" si="11"/>
        <v>0</v>
      </c>
    </row>
    <row r="41" spans="1:35" x14ac:dyDescent="0.2">
      <c r="A41" s="18" t="s">
        <v>39</v>
      </c>
      <c r="B41" s="18"/>
      <c r="C41" s="18"/>
      <c r="D41" s="19"/>
      <c r="E41" s="27"/>
      <c r="F41" s="65">
        <f>SUM(F35:F40)</f>
        <v>0</v>
      </c>
      <c r="G41" s="18"/>
      <c r="H41" s="19"/>
      <c r="I41" s="27"/>
      <c r="J41" s="65">
        <f>SUM(J35:J40)</f>
        <v>0</v>
      </c>
      <c r="K41" s="18"/>
      <c r="L41" s="19"/>
      <c r="M41" s="27"/>
      <c r="N41" s="65">
        <f>SUM(N35:N40)</f>
        <v>0</v>
      </c>
      <c r="O41" s="18"/>
      <c r="P41" s="19"/>
      <c r="Q41" s="27"/>
      <c r="R41" s="65">
        <f>SUM(R35:R40)</f>
        <v>0</v>
      </c>
      <c r="S41" s="19"/>
      <c r="T41" s="19"/>
      <c r="U41" s="27"/>
      <c r="V41" s="65">
        <f>SUM(V35:V40)</f>
        <v>0</v>
      </c>
      <c r="W41" s="19"/>
      <c r="X41" s="65">
        <f>SUM(X35:X40)</f>
        <v>0</v>
      </c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x14ac:dyDescent="0.2">
      <c r="A42" s="18" t="s">
        <v>40</v>
      </c>
      <c r="B42" s="18"/>
      <c r="C42" s="18"/>
      <c r="D42" s="19"/>
      <c r="E42" s="18"/>
      <c r="F42" s="65">
        <f>+F41+F33</f>
        <v>0</v>
      </c>
      <c r="G42" s="18"/>
      <c r="H42" s="19"/>
      <c r="I42" s="18"/>
      <c r="J42" s="65">
        <f>+J41+J33</f>
        <v>0</v>
      </c>
      <c r="K42" s="18"/>
      <c r="L42" s="19"/>
      <c r="M42" s="18"/>
      <c r="N42" s="65">
        <f>+N41+N33</f>
        <v>0</v>
      </c>
      <c r="O42" s="18"/>
      <c r="P42" s="19"/>
      <c r="Q42" s="18"/>
      <c r="R42" s="65">
        <f>+R41+R33</f>
        <v>0</v>
      </c>
      <c r="S42" s="19"/>
      <c r="T42" s="19"/>
      <c r="U42" s="18"/>
      <c r="V42" s="65">
        <f>+V41+V33</f>
        <v>0</v>
      </c>
      <c r="W42" s="19"/>
      <c r="X42" s="65">
        <f>+X41+X33</f>
        <v>0</v>
      </c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s="18" customFormat="1" x14ac:dyDescent="0.2">
      <c r="A43" s="84" t="s">
        <v>81</v>
      </c>
      <c r="F43" s="66"/>
      <c r="J43" s="66"/>
      <c r="N43" s="66"/>
      <c r="R43" s="66"/>
      <c r="S43" s="19"/>
      <c r="V43" s="66"/>
      <c r="W43" s="19"/>
      <c r="X43" s="19"/>
    </row>
    <row r="44" spans="1:35" x14ac:dyDescent="0.2">
      <c r="A44" s="10" t="s">
        <v>67</v>
      </c>
      <c r="B44" s="10"/>
      <c r="C44" s="10"/>
      <c r="D44" s="10"/>
      <c r="E44" s="10"/>
      <c r="F44" s="67">
        <v>0</v>
      </c>
      <c r="H44" s="10"/>
      <c r="I44" s="10"/>
      <c r="J44" s="67">
        <v>0</v>
      </c>
      <c r="L44" s="10"/>
      <c r="M44" s="10"/>
      <c r="N44" s="67">
        <v>0</v>
      </c>
      <c r="P44" s="10"/>
      <c r="Q44" s="10"/>
      <c r="R44" s="67">
        <v>0</v>
      </c>
      <c r="S44" s="14"/>
      <c r="T44" s="10"/>
      <c r="U44" s="10"/>
      <c r="V44" s="67">
        <v>0</v>
      </c>
      <c r="W44" s="14"/>
      <c r="X44" s="75">
        <f t="shared" ref="X44:X50" si="12">ROUND(+N44+J44+F44+R44+V44,0)</f>
        <v>0</v>
      </c>
    </row>
    <row r="45" spans="1:35" x14ac:dyDescent="0.2">
      <c r="A45" s="10" t="s">
        <v>70</v>
      </c>
      <c r="B45" s="10"/>
      <c r="C45" s="10"/>
      <c r="D45" s="10"/>
      <c r="E45" s="10"/>
      <c r="F45" s="67">
        <v>0</v>
      </c>
      <c r="H45" s="10"/>
      <c r="I45" s="10"/>
      <c r="J45" s="67">
        <v>0</v>
      </c>
      <c r="L45" s="10"/>
      <c r="M45" s="10"/>
      <c r="N45" s="67">
        <v>0</v>
      </c>
      <c r="P45" s="10"/>
      <c r="Q45" s="10"/>
      <c r="R45" s="67">
        <v>0</v>
      </c>
      <c r="S45" s="14"/>
      <c r="T45" s="10"/>
      <c r="U45" s="10"/>
      <c r="V45" s="67">
        <v>0</v>
      </c>
      <c r="W45" s="14"/>
      <c r="X45" s="75">
        <f t="shared" si="12"/>
        <v>0</v>
      </c>
    </row>
    <row r="46" spans="1:35" x14ac:dyDescent="0.2">
      <c r="A46" s="10" t="s">
        <v>66</v>
      </c>
      <c r="B46" s="10"/>
      <c r="C46" s="10"/>
      <c r="D46" s="10"/>
      <c r="E46" s="10"/>
      <c r="F46" s="67">
        <v>0</v>
      </c>
      <c r="H46" s="10"/>
      <c r="I46" s="10"/>
      <c r="J46" s="67">
        <v>0</v>
      </c>
      <c r="L46" s="10"/>
      <c r="M46" s="10"/>
      <c r="N46" s="67">
        <v>0</v>
      </c>
      <c r="P46" s="10"/>
      <c r="Q46" s="10"/>
      <c r="R46" s="67">
        <v>0</v>
      </c>
      <c r="S46" s="14"/>
      <c r="T46" s="10"/>
      <c r="U46" s="10"/>
      <c r="V46" s="67">
        <v>0</v>
      </c>
      <c r="W46" s="14"/>
      <c r="X46" s="75">
        <f t="shared" si="12"/>
        <v>0</v>
      </c>
    </row>
    <row r="47" spans="1:35" x14ac:dyDescent="0.2">
      <c r="A47" s="10" t="s">
        <v>65</v>
      </c>
      <c r="B47" s="10"/>
      <c r="C47" s="10"/>
      <c r="D47" s="10"/>
      <c r="E47" s="10"/>
      <c r="F47" s="67">
        <v>0</v>
      </c>
      <c r="H47" s="10"/>
      <c r="I47" s="10"/>
      <c r="J47" s="67">
        <v>0</v>
      </c>
      <c r="L47" s="10"/>
      <c r="M47" s="10"/>
      <c r="N47" s="67">
        <v>0</v>
      </c>
      <c r="P47" s="10"/>
      <c r="Q47" s="10"/>
      <c r="R47" s="67">
        <v>0</v>
      </c>
      <c r="S47" s="14"/>
      <c r="T47" s="10"/>
      <c r="U47" s="10"/>
      <c r="V47" s="67">
        <v>0</v>
      </c>
      <c r="W47" s="14"/>
      <c r="X47" s="75">
        <f t="shared" si="12"/>
        <v>0</v>
      </c>
    </row>
    <row r="48" spans="1:35" x14ac:dyDescent="0.2">
      <c r="A48" s="18" t="s">
        <v>41</v>
      </c>
      <c r="B48" s="18"/>
      <c r="C48" s="18"/>
      <c r="D48" s="18"/>
      <c r="E48" s="18"/>
      <c r="F48" s="65">
        <f>SUM(F43:F47)</f>
        <v>0</v>
      </c>
      <c r="G48" s="18"/>
      <c r="H48" s="18"/>
      <c r="I48" s="18"/>
      <c r="J48" s="65">
        <f>SUM(J43:J47)</f>
        <v>0</v>
      </c>
      <c r="K48" s="18"/>
      <c r="L48" s="18"/>
      <c r="M48" s="18"/>
      <c r="N48" s="65">
        <f>SUM(N43:N47)</f>
        <v>0</v>
      </c>
      <c r="O48" s="18"/>
      <c r="P48" s="18"/>
      <c r="Q48" s="18"/>
      <c r="R48" s="65">
        <f>SUM(R43:R47)</f>
        <v>0</v>
      </c>
      <c r="S48" s="19"/>
      <c r="T48" s="18"/>
      <c r="U48" s="18"/>
      <c r="V48" s="65">
        <f>SUM(V43:V47)</f>
        <v>0</v>
      </c>
      <c r="W48" s="19"/>
      <c r="X48" s="65">
        <f>SUM(X43:X47)</f>
        <v>0</v>
      </c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:35" x14ac:dyDescent="0.2">
      <c r="A49" s="84" t="s">
        <v>42</v>
      </c>
      <c r="B49" s="10" t="s">
        <v>63</v>
      </c>
      <c r="C49" s="10"/>
      <c r="D49" s="10"/>
      <c r="E49" s="10"/>
      <c r="F49" s="67">
        <v>0</v>
      </c>
      <c r="H49" s="10"/>
      <c r="I49" s="10"/>
      <c r="J49" s="36">
        <f>ROUND(F49*$Z$3,0)</f>
        <v>0</v>
      </c>
      <c r="L49" s="10"/>
      <c r="M49" s="10"/>
      <c r="N49" s="36">
        <f>ROUND(J49*$Z$3,0)</f>
        <v>0</v>
      </c>
      <c r="P49" s="10"/>
      <c r="Q49" s="10"/>
      <c r="R49" s="36">
        <f>ROUND(N49*$Z$3,0)</f>
        <v>0</v>
      </c>
      <c r="S49" s="14"/>
      <c r="T49" s="10"/>
      <c r="U49" s="10"/>
      <c r="V49" s="36">
        <f>ROUND(R49*$Z$3,0)</f>
        <v>0</v>
      </c>
      <c r="W49" s="14"/>
      <c r="X49" s="75">
        <f t="shared" si="12"/>
        <v>0</v>
      </c>
    </row>
    <row r="50" spans="1:35" x14ac:dyDescent="0.2">
      <c r="A50" s="10"/>
      <c r="B50" s="10" t="s">
        <v>43</v>
      </c>
      <c r="C50" s="10"/>
      <c r="D50" s="10"/>
      <c r="E50" s="10"/>
      <c r="F50" s="67">
        <v>0</v>
      </c>
      <c r="H50" s="10"/>
      <c r="I50" s="10"/>
      <c r="J50" s="36">
        <f>ROUND(F50*$Z$3,0)</f>
        <v>0</v>
      </c>
      <c r="L50" s="10"/>
      <c r="M50" s="10"/>
      <c r="N50" s="36">
        <f>ROUND(J50*$Z$3,0)</f>
        <v>0</v>
      </c>
      <c r="P50" s="10"/>
      <c r="Q50" s="10"/>
      <c r="R50" s="36">
        <f>ROUND(N50*$Z$3,0)</f>
        <v>0</v>
      </c>
      <c r="S50" s="14"/>
      <c r="T50" s="10"/>
      <c r="U50" s="10"/>
      <c r="V50" s="36">
        <f>ROUND(R50*$Z$3,0)</f>
        <v>0</v>
      </c>
      <c r="W50" s="14"/>
      <c r="X50" s="75">
        <f t="shared" si="12"/>
        <v>0</v>
      </c>
    </row>
    <row r="51" spans="1:35" x14ac:dyDescent="0.2">
      <c r="A51" s="85" t="s">
        <v>151</v>
      </c>
      <c r="B51" s="29"/>
      <c r="C51" s="29"/>
      <c r="D51" s="29"/>
      <c r="E51" s="29"/>
      <c r="F51" s="68"/>
      <c r="G51" s="31"/>
      <c r="H51" s="29"/>
      <c r="I51" s="29"/>
      <c r="J51" s="68"/>
      <c r="K51" s="31"/>
      <c r="L51" s="29"/>
      <c r="M51" s="29"/>
      <c r="N51" s="68"/>
      <c r="O51" s="31"/>
      <c r="P51" s="29"/>
      <c r="Q51" s="29"/>
      <c r="R51" s="68"/>
      <c r="S51" s="30"/>
      <c r="T51" s="29"/>
      <c r="U51" s="29"/>
      <c r="V51" s="68"/>
      <c r="W51" s="30"/>
      <c r="X51" s="31"/>
    </row>
    <row r="52" spans="1:35" x14ac:dyDescent="0.2">
      <c r="A52" s="29" t="s">
        <v>44</v>
      </c>
      <c r="B52" s="29"/>
      <c r="C52" s="29"/>
      <c r="D52" s="29"/>
      <c r="E52" s="29"/>
      <c r="F52" s="68">
        <v>0</v>
      </c>
      <c r="G52" s="31"/>
      <c r="H52" s="29"/>
      <c r="I52" s="29"/>
      <c r="J52" s="68">
        <v>0</v>
      </c>
      <c r="K52" s="31"/>
      <c r="L52" s="29"/>
      <c r="M52" s="29"/>
      <c r="N52" s="68">
        <v>0</v>
      </c>
      <c r="O52" s="31"/>
      <c r="P52" s="29"/>
      <c r="Q52" s="29"/>
      <c r="R52" s="68">
        <v>0</v>
      </c>
      <c r="S52" s="30"/>
      <c r="T52" s="29"/>
      <c r="U52" s="29"/>
      <c r="V52" s="68">
        <v>0</v>
      </c>
      <c r="W52" s="30"/>
      <c r="X52" s="76">
        <f>ROUND(+N52+J52+F52+R52+V52,0)</f>
        <v>0</v>
      </c>
    </row>
    <row r="53" spans="1:35" x14ac:dyDescent="0.2">
      <c r="A53" s="29" t="s">
        <v>45</v>
      </c>
      <c r="B53" s="29"/>
      <c r="C53" s="29"/>
      <c r="D53" s="29"/>
      <c r="E53" s="29"/>
      <c r="F53" s="68">
        <v>0</v>
      </c>
      <c r="G53" s="31"/>
      <c r="H53" s="29"/>
      <c r="I53" s="29"/>
      <c r="J53" s="68">
        <v>0</v>
      </c>
      <c r="K53" s="31"/>
      <c r="L53" s="29"/>
      <c r="M53" s="29"/>
      <c r="N53" s="68">
        <v>0</v>
      </c>
      <c r="O53" s="31"/>
      <c r="P53" s="29"/>
      <c r="Q53" s="29"/>
      <c r="R53" s="68">
        <v>0</v>
      </c>
      <c r="S53" s="30"/>
      <c r="T53" s="29"/>
      <c r="U53" s="29"/>
      <c r="V53" s="68">
        <v>0</v>
      </c>
      <c r="W53" s="30"/>
      <c r="X53" s="76">
        <f>ROUND(+N53+J53+F53+R53+V53,0)</f>
        <v>0</v>
      </c>
    </row>
    <row r="54" spans="1:35" x14ac:dyDescent="0.2">
      <c r="A54" s="29" t="s">
        <v>46</v>
      </c>
      <c r="B54" s="29"/>
      <c r="C54" s="29"/>
      <c r="D54" s="29"/>
      <c r="E54" s="30"/>
      <c r="F54" s="68">
        <v>0</v>
      </c>
      <c r="G54" s="31"/>
      <c r="H54" s="29"/>
      <c r="I54" s="30"/>
      <c r="J54" s="68">
        <v>0</v>
      </c>
      <c r="K54" s="31"/>
      <c r="L54" s="29"/>
      <c r="M54" s="30"/>
      <c r="N54" s="68">
        <v>0</v>
      </c>
      <c r="O54" s="31"/>
      <c r="P54" s="29"/>
      <c r="Q54" s="30"/>
      <c r="R54" s="68">
        <v>0</v>
      </c>
      <c r="S54" s="30"/>
      <c r="T54" s="29"/>
      <c r="U54" s="30"/>
      <c r="V54" s="68">
        <v>0</v>
      </c>
      <c r="W54" s="30"/>
      <c r="X54" s="76">
        <f>ROUND(+N54+J54+F54+R54+V54,0)</f>
        <v>0</v>
      </c>
    </row>
    <row r="55" spans="1:35" x14ac:dyDescent="0.2">
      <c r="A55" s="29" t="s">
        <v>47</v>
      </c>
      <c r="B55" s="29"/>
      <c r="C55" s="29"/>
      <c r="D55" s="29"/>
      <c r="E55" s="30"/>
      <c r="F55" s="68">
        <v>0</v>
      </c>
      <c r="G55" s="31"/>
      <c r="H55" s="29"/>
      <c r="I55" s="30"/>
      <c r="J55" s="68">
        <v>0</v>
      </c>
      <c r="K55" s="31"/>
      <c r="L55" s="29"/>
      <c r="M55" s="30"/>
      <c r="N55" s="68">
        <v>0</v>
      </c>
      <c r="O55" s="31"/>
      <c r="P55" s="29"/>
      <c r="Q55" s="30"/>
      <c r="R55" s="68">
        <v>0</v>
      </c>
      <c r="S55" s="30"/>
      <c r="T55" s="29"/>
      <c r="U55" s="30"/>
      <c r="V55" s="68">
        <v>0</v>
      </c>
      <c r="W55" s="30"/>
      <c r="X55" s="76">
        <f>ROUND(+N55+J55+F55+R55+V55,0)</f>
        <v>0</v>
      </c>
    </row>
    <row r="56" spans="1:35" x14ac:dyDescent="0.2">
      <c r="A56" s="28" t="s">
        <v>48</v>
      </c>
      <c r="B56" s="28"/>
      <c r="C56" s="28"/>
      <c r="D56" s="28"/>
      <c r="E56" s="32"/>
      <c r="F56" s="69">
        <f>SUM(F52:F55)</f>
        <v>0</v>
      </c>
      <c r="G56" s="28"/>
      <c r="H56" s="28"/>
      <c r="I56" s="32"/>
      <c r="J56" s="69">
        <f>SUM(J52:J55)</f>
        <v>0</v>
      </c>
      <c r="K56" s="28"/>
      <c r="L56" s="28"/>
      <c r="M56" s="32"/>
      <c r="N56" s="69">
        <f>SUM(N52:N55)</f>
        <v>0</v>
      </c>
      <c r="O56" s="28"/>
      <c r="P56" s="28"/>
      <c r="Q56" s="32"/>
      <c r="R56" s="69">
        <f>SUM(R52:R55)</f>
        <v>0</v>
      </c>
      <c r="S56" s="32"/>
      <c r="T56" s="28"/>
      <c r="U56" s="32"/>
      <c r="V56" s="69">
        <f>SUM(V52:V55)</f>
        <v>0</v>
      </c>
      <c r="W56" s="32"/>
      <c r="X56" s="69">
        <f>SUM(X52:X55)</f>
        <v>0</v>
      </c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</row>
    <row r="57" spans="1:35" x14ac:dyDescent="0.2">
      <c r="A57" s="84" t="s">
        <v>49</v>
      </c>
      <c r="B57" s="10"/>
      <c r="C57" s="10"/>
      <c r="D57" s="10"/>
      <c r="E57" s="10"/>
      <c r="F57" s="36"/>
      <c r="H57" s="10"/>
      <c r="I57" s="10"/>
      <c r="J57" s="36"/>
      <c r="L57" s="10"/>
      <c r="M57" s="10"/>
      <c r="N57" s="36"/>
      <c r="P57" s="10"/>
      <c r="Q57" s="10"/>
      <c r="R57" s="36"/>
      <c r="S57" s="14"/>
      <c r="T57" s="10"/>
      <c r="U57" s="10"/>
      <c r="V57" s="36"/>
      <c r="W57" s="14"/>
    </row>
    <row r="58" spans="1:35" x14ac:dyDescent="0.2">
      <c r="A58" s="10" t="s">
        <v>64</v>
      </c>
      <c r="B58" s="10"/>
      <c r="C58" s="10"/>
      <c r="D58" s="10"/>
      <c r="E58" s="10"/>
      <c r="F58" s="67">
        <v>0</v>
      </c>
      <c r="H58" s="10"/>
      <c r="I58" s="10"/>
      <c r="J58" s="36">
        <f t="shared" ref="J58:J64" si="13">ROUND(F58*$Z$3,0)</f>
        <v>0</v>
      </c>
      <c r="K58" s="17"/>
      <c r="L58" s="10"/>
      <c r="M58" s="10"/>
      <c r="N58" s="36">
        <f t="shared" ref="N58:N64" si="14">ROUND(J58*$Z$3,0)</f>
        <v>0</v>
      </c>
      <c r="O58" s="17"/>
      <c r="P58" s="10"/>
      <c r="Q58" s="10"/>
      <c r="R58" s="36">
        <f t="shared" ref="R58:R64" si="15">ROUND(N58*$Z$3,0)</f>
        <v>0</v>
      </c>
      <c r="S58" s="14"/>
      <c r="T58" s="10"/>
      <c r="U58" s="10"/>
      <c r="V58" s="36">
        <f t="shared" ref="V58:V64" si="16">ROUND(R58*$Z$3,0)</f>
        <v>0</v>
      </c>
      <c r="W58" s="14"/>
      <c r="X58" s="75">
        <f t="shared" ref="X58:X65" si="17">ROUND(+N58+J58+F58+R58+V58,0)</f>
        <v>0</v>
      </c>
    </row>
    <row r="59" spans="1:35" x14ac:dyDescent="0.2">
      <c r="A59" s="10" t="s">
        <v>68</v>
      </c>
      <c r="B59" s="10"/>
      <c r="C59" s="10"/>
      <c r="D59" s="10"/>
      <c r="E59" s="10"/>
      <c r="F59" s="67">
        <v>0</v>
      </c>
      <c r="H59" s="10"/>
      <c r="I59" s="10"/>
      <c r="J59" s="36">
        <f t="shared" si="13"/>
        <v>0</v>
      </c>
      <c r="K59" s="17"/>
      <c r="L59" s="10"/>
      <c r="M59" s="10"/>
      <c r="N59" s="36">
        <f t="shared" si="14"/>
        <v>0</v>
      </c>
      <c r="O59" s="17"/>
      <c r="P59" s="10"/>
      <c r="Q59" s="10"/>
      <c r="R59" s="36">
        <f t="shared" si="15"/>
        <v>0</v>
      </c>
      <c r="S59" s="14"/>
      <c r="T59" s="10"/>
      <c r="U59" s="10"/>
      <c r="V59" s="36">
        <f t="shared" si="16"/>
        <v>0</v>
      </c>
      <c r="W59" s="14"/>
      <c r="X59" s="75">
        <f t="shared" si="17"/>
        <v>0</v>
      </c>
    </row>
    <row r="60" spans="1:35" x14ac:dyDescent="0.2">
      <c r="A60" s="10" t="s">
        <v>80</v>
      </c>
      <c r="B60" s="10"/>
      <c r="C60" s="10"/>
      <c r="D60" s="10"/>
      <c r="E60" s="10"/>
      <c r="F60" s="67">
        <v>0</v>
      </c>
      <c r="H60" s="10"/>
      <c r="I60" s="10"/>
      <c r="J60" s="36">
        <f t="shared" si="13"/>
        <v>0</v>
      </c>
      <c r="K60" s="17"/>
      <c r="L60" s="10"/>
      <c r="M60" s="10"/>
      <c r="N60" s="36">
        <f t="shared" si="14"/>
        <v>0</v>
      </c>
      <c r="O60" s="17"/>
      <c r="P60" s="10"/>
      <c r="Q60" s="10"/>
      <c r="R60" s="36">
        <f t="shared" si="15"/>
        <v>0</v>
      </c>
      <c r="S60" s="14"/>
      <c r="T60" s="10"/>
      <c r="U60" s="10"/>
      <c r="V60" s="36">
        <f t="shared" si="16"/>
        <v>0</v>
      </c>
      <c r="W60" s="14"/>
      <c r="X60" s="75">
        <f t="shared" si="17"/>
        <v>0</v>
      </c>
    </row>
    <row r="61" spans="1:35" x14ac:dyDescent="0.2">
      <c r="A61" s="10" t="s">
        <v>69</v>
      </c>
      <c r="B61" s="10"/>
      <c r="C61" s="10"/>
      <c r="D61" s="10"/>
      <c r="E61" s="10"/>
      <c r="F61" s="67">
        <v>0</v>
      </c>
      <c r="H61" s="10"/>
      <c r="I61" s="10"/>
      <c r="J61" s="36">
        <f t="shared" si="13"/>
        <v>0</v>
      </c>
      <c r="K61" s="17"/>
      <c r="L61" s="10"/>
      <c r="M61" s="10"/>
      <c r="N61" s="36">
        <f t="shared" si="14"/>
        <v>0</v>
      </c>
      <c r="O61" s="17"/>
      <c r="P61" s="10"/>
      <c r="Q61" s="10"/>
      <c r="R61" s="36">
        <f t="shared" si="15"/>
        <v>0</v>
      </c>
      <c r="S61" s="14"/>
      <c r="T61" s="10"/>
      <c r="U61" s="10"/>
      <c r="V61" s="36">
        <f t="shared" si="16"/>
        <v>0</v>
      </c>
      <c r="W61" s="14"/>
      <c r="X61" s="75">
        <f t="shared" si="17"/>
        <v>0</v>
      </c>
    </row>
    <row r="62" spans="1:35" x14ac:dyDescent="0.2">
      <c r="A62" s="10" t="s">
        <v>50</v>
      </c>
      <c r="B62" s="10"/>
      <c r="C62" s="10"/>
      <c r="D62" s="10"/>
      <c r="E62" s="10"/>
      <c r="F62" s="67">
        <v>0</v>
      </c>
      <c r="H62" s="10"/>
      <c r="I62" s="10"/>
      <c r="J62" s="36">
        <f t="shared" si="13"/>
        <v>0</v>
      </c>
      <c r="K62" s="3"/>
      <c r="L62" s="10"/>
      <c r="M62" s="10"/>
      <c r="N62" s="36">
        <f t="shared" si="14"/>
        <v>0</v>
      </c>
      <c r="O62" s="3"/>
      <c r="P62" s="10"/>
      <c r="Q62" s="10"/>
      <c r="R62" s="36">
        <f t="shared" si="15"/>
        <v>0</v>
      </c>
      <c r="S62" s="14"/>
      <c r="T62" s="10"/>
      <c r="U62" s="10"/>
      <c r="V62" s="36">
        <f t="shared" si="16"/>
        <v>0</v>
      </c>
      <c r="W62" s="14"/>
      <c r="X62" s="75">
        <f t="shared" si="17"/>
        <v>0</v>
      </c>
    </row>
    <row r="63" spans="1:35" x14ac:dyDescent="0.2">
      <c r="A63" s="10" t="s">
        <v>148</v>
      </c>
      <c r="B63" s="10"/>
      <c r="C63" s="10"/>
      <c r="D63" s="10"/>
      <c r="E63" s="10"/>
      <c r="F63" s="67">
        <v>0</v>
      </c>
      <c r="H63" s="10"/>
      <c r="I63" s="10"/>
      <c r="J63" s="36">
        <f t="shared" si="13"/>
        <v>0</v>
      </c>
      <c r="K63" s="3"/>
      <c r="L63" s="10"/>
      <c r="M63" s="10"/>
      <c r="N63" s="36">
        <f t="shared" si="14"/>
        <v>0</v>
      </c>
      <c r="O63" s="3"/>
      <c r="P63" s="10"/>
      <c r="Q63" s="10"/>
      <c r="R63" s="36">
        <f t="shared" si="15"/>
        <v>0</v>
      </c>
      <c r="S63" s="14"/>
      <c r="T63" s="10"/>
      <c r="U63" s="10"/>
      <c r="V63" s="36">
        <f t="shared" si="16"/>
        <v>0</v>
      </c>
      <c r="W63" s="14"/>
      <c r="X63" s="75">
        <f t="shared" si="17"/>
        <v>0</v>
      </c>
    </row>
    <row r="64" spans="1:35" x14ac:dyDescent="0.2">
      <c r="A64" s="10" t="s">
        <v>51</v>
      </c>
      <c r="B64" s="10"/>
      <c r="C64" s="10"/>
      <c r="D64" s="10"/>
      <c r="E64" s="10"/>
      <c r="F64" s="67">
        <v>0</v>
      </c>
      <c r="H64" s="10"/>
      <c r="I64" s="10"/>
      <c r="J64" s="36">
        <f t="shared" si="13"/>
        <v>0</v>
      </c>
      <c r="L64" s="10"/>
      <c r="M64" s="10"/>
      <c r="N64" s="36">
        <f t="shared" si="14"/>
        <v>0</v>
      </c>
      <c r="P64" s="10"/>
      <c r="Q64" s="10"/>
      <c r="R64" s="36">
        <f t="shared" si="15"/>
        <v>0</v>
      </c>
      <c r="S64" s="14"/>
      <c r="T64" s="10"/>
      <c r="U64" s="10"/>
      <c r="V64" s="36">
        <f t="shared" si="16"/>
        <v>0</v>
      </c>
      <c r="W64" s="14"/>
      <c r="X64" s="75">
        <f t="shared" si="17"/>
        <v>0</v>
      </c>
    </row>
    <row r="65" spans="1:35" x14ac:dyDescent="0.2">
      <c r="A65" s="2" t="s">
        <v>52</v>
      </c>
      <c r="F65" s="67">
        <v>0</v>
      </c>
      <c r="J65" s="67">
        <v>0</v>
      </c>
      <c r="N65" s="67">
        <v>0</v>
      </c>
      <c r="R65" s="67">
        <v>0</v>
      </c>
      <c r="S65" s="14"/>
      <c r="V65" s="67">
        <v>0</v>
      </c>
      <c r="W65" s="14"/>
      <c r="X65" s="75">
        <f t="shared" si="17"/>
        <v>0</v>
      </c>
    </row>
    <row r="66" spans="1:35" x14ac:dyDescent="0.2">
      <c r="A66" s="2" t="s">
        <v>53</v>
      </c>
      <c r="F66" s="67">
        <v>0</v>
      </c>
      <c r="J66" s="67">
        <v>0</v>
      </c>
      <c r="N66" s="67">
        <v>0</v>
      </c>
      <c r="R66" s="67">
        <v>0</v>
      </c>
      <c r="S66" s="14"/>
      <c r="V66" s="67">
        <v>0</v>
      </c>
      <c r="W66" s="14"/>
      <c r="X66" s="75">
        <f>ROUND(+N66+J66+F66+R66+V66,0)</f>
        <v>0</v>
      </c>
    </row>
    <row r="67" spans="1:35" x14ac:dyDescent="0.2">
      <c r="A67" s="18" t="s">
        <v>54</v>
      </c>
      <c r="B67" s="18"/>
      <c r="C67" s="18"/>
      <c r="D67" s="18"/>
      <c r="E67" s="18"/>
      <c r="F67" s="65">
        <f>SUM(F58:F66)</f>
        <v>0</v>
      </c>
      <c r="G67" s="18"/>
      <c r="H67" s="18"/>
      <c r="I67" s="18"/>
      <c r="J67" s="65">
        <f>SUM(J58:J66)</f>
        <v>0</v>
      </c>
      <c r="K67" s="18"/>
      <c r="L67" s="18"/>
      <c r="M67" s="18"/>
      <c r="N67" s="65">
        <f>SUM(N58:N66)</f>
        <v>0</v>
      </c>
      <c r="O67" s="18"/>
      <c r="P67" s="18"/>
      <c r="Q67" s="18"/>
      <c r="R67" s="65">
        <f>SUM(R58:R66)</f>
        <v>0</v>
      </c>
      <c r="S67" s="19"/>
      <c r="T67" s="18"/>
      <c r="U67" s="18"/>
      <c r="V67" s="65">
        <f>SUM(V58:V66)</f>
        <v>0</v>
      </c>
      <c r="W67" s="19"/>
      <c r="X67" s="65">
        <f>SUM(X58:X66)</f>
        <v>0</v>
      </c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1:35" x14ac:dyDescent="0.2">
      <c r="A68" s="18" t="s">
        <v>128</v>
      </c>
      <c r="B68" s="33"/>
      <c r="C68" s="18"/>
      <c r="D68" s="18"/>
      <c r="E68" s="18"/>
      <c r="F68" s="65">
        <f>ROUND(F67-F65-F66+F42+F49+F50-F32,0)</f>
        <v>0</v>
      </c>
      <c r="G68" s="19"/>
      <c r="H68" s="18"/>
      <c r="I68" s="18"/>
      <c r="J68" s="65">
        <f>ROUND(J67-J65-J66+J42+J49+J50-J32,0)</f>
        <v>0</v>
      </c>
      <c r="K68" s="18"/>
      <c r="L68" s="18"/>
      <c r="M68" s="18"/>
      <c r="N68" s="65">
        <f>ROUND(N67-N65-N66+N42+N49+N50-N32,0)</f>
        <v>0</v>
      </c>
      <c r="O68" s="18"/>
      <c r="P68" s="18"/>
      <c r="Q68" s="18"/>
      <c r="R68" s="65">
        <f>ROUND(R67-R65-R66+R42+R49+R50-R32,0)</f>
        <v>0</v>
      </c>
      <c r="S68" s="19"/>
      <c r="T68" s="18"/>
      <c r="U68" s="18"/>
      <c r="V68" s="65">
        <f>ROUND(V67-V65-V66+V42+V49+V50-V32,0)</f>
        <v>0</v>
      </c>
      <c r="W68" s="19"/>
      <c r="X68" s="65">
        <f>ROUND(+N68+J68+F68+R68+V68,0)</f>
        <v>0</v>
      </c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</row>
    <row r="69" spans="1:35" x14ac:dyDescent="0.2">
      <c r="A69" s="84" t="s">
        <v>55</v>
      </c>
      <c r="B69" s="18"/>
      <c r="C69" s="18"/>
      <c r="D69" s="18"/>
      <c r="E69" s="18"/>
      <c r="F69" s="65">
        <f>F67+F56+F50+F49+F48+F42</f>
        <v>0</v>
      </c>
      <c r="G69" s="18"/>
      <c r="H69" s="18"/>
      <c r="I69" s="18"/>
      <c r="J69" s="65">
        <f>J67+J56+J50+J49+J48+J42</f>
        <v>0</v>
      </c>
      <c r="K69" s="18"/>
      <c r="L69" s="18"/>
      <c r="M69" s="18"/>
      <c r="N69" s="65">
        <f>N67+N56+N50+N49+N48+N42</f>
        <v>0</v>
      </c>
      <c r="O69" s="18"/>
      <c r="P69" s="18"/>
      <c r="Q69" s="18"/>
      <c r="R69" s="65">
        <f>R67+R56+R50+R49+R48+R42</f>
        <v>0</v>
      </c>
      <c r="S69" s="19"/>
      <c r="T69" s="18"/>
      <c r="U69" s="18"/>
      <c r="V69" s="65">
        <f>V67+V56+V50+V49+V48+V42</f>
        <v>0</v>
      </c>
      <c r="W69" s="19"/>
      <c r="X69" s="65">
        <f>X67+X56+X50+X49+X48+X42</f>
        <v>0</v>
      </c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5" x14ac:dyDescent="0.2">
      <c r="A70" s="83" t="s">
        <v>56</v>
      </c>
      <c r="B70" s="10"/>
      <c r="C70" s="10"/>
      <c r="D70" s="10"/>
      <c r="E70" s="10"/>
      <c r="F70" s="36"/>
      <c r="H70" s="10"/>
      <c r="I70" s="10"/>
      <c r="J70" s="36"/>
      <c r="L70" s="10"/>
      <c r="M70" s="10"/>
      <c r="N70" s="36"/>
      <c r="P70" s="10"/>
      <c r="Q70" s="10"/>
      <c r="R70" s="36"/>
      <c r="S70" s="14"/>
      <c r="T70" s="10"/>
      <c r="U70" s="10"/>
      <c r="V70" s="36"/>
      <c r="W70" s="14"/>
    </row>
    <row r="71" spans="1:35" x14ac:dyDescent="0.2">
      <c r="A71" s="10" t="s">
        <v>57</v>
      </c>
      <c r="B71" s="34"/>
      <c r="C71" s="35"/>
      <c r="D71" s="82">
        <f>'Investigator 1'!D80</f>
        <v>0.51500000000000001</v>
      </c>
      <c r="E71" s="35" t="s">
        <v>58</v>
      </c>
      <c r="F71" s="36"/>
      <c r="H71" s="82">
        <f>'Investigator 1'!H80</f>
        <v>0.51500000000000001</v>
      </c>
      <c r="I71" s="35" t="s">
        <v>58</v>
      </c>
      <c r="J71" s="36"/>
      <c r="L71" s="82">
        <f>'Investigator 1'!L80</f>
        <v>0.51500000000000001</v>
      </c>
      <c r="M71" s="35" t="s">
        <v>58</v>
      </c>
      <c r="N71" s="36"/>
      <c r="P71" s="82">
        <f>'Investigator 1'!P80</f>
        <v>0.51500000000000001</v>
      </c>
      <c r="Q71" s="35" t="s">
        <v>58</v>
      </c>
      <c r="R71" s="36"/>
      <c r="S71" s="14"/>
      <c r="T71" s="82">
        <f>'Investigator 1'!T80</f>
        <v>0.51500000000000001</v>
      </c>
      <c r="U71" s="35" t="s">
        <v>58</v>
      </c>
      <c r="V71" s="36"/>
      <c r="W71" s="14"/>
    </row>
    <row r="72" spans="1:35" x14ac:dyDescent="0.2">
      <c r="A72" s="10" t="s">
        <v>59</v>
      </c>
      <c r="B72" s="36"/>
      <c r="C72" s="10"/>
      <c r="D72" s="36">
        <f>F68</f>
        <v>0</v>
      </c>
      <c r="E72" s="10"/>
      <c r="F72" s="36"/>
      <c r="H72" s="36">
        <f>J68</f>
        <v>0</v>
      </c>
      <c r="I72" s="10"/>
      <c r="J72" s="36"/>
      <c r="L72" s="36">
        <f>N68</f>
        <v>0</v>
      </c>
      <c r="M72" s="10"/>
      <c r="N72" s="36"/>
      <c r="P72" s="36">
        <f>R68</f>
        <v>0</v>
      </c>
      <c r="Q72" s="10"/>
      <c r="R72" s="36"/>
      <c r="S72" s="14"/>
      <c r="T72" s="36">
        <f>V68</f>
        <v>0</v>
      </c>
      <c r="U72" s="10"/>
      <c r="V72" s="36"/>
      <c r="W72" s="14"/>
    </row>
    <row r="73" spans="1:35" x14ac:dyDescent="0.2">
      <c r="A73" s="18" t="s">
        <v>60</v>
      </c>
      <c r="B73" s="18"/>
      <c r="C73" s="18"/>
      <c r="D73" s="18"/>
      <c r="E73" s="18"/>
      <c r="F73" s="65">
        <f>ROUND($D$71*F68,0)</f>
        <v>0</v>
      </c>
      <c r="G73" s="18"/>
      <c r="H73" s="18"/>
      <c r="I73" s="18"/>
      <c r="J73" s="65">
        <f>ROUND(H$71*J68,0)</f>
        <v>0</v>
      </c>
      <c r="K73" s="18"/>
      <c r="L73" s="18"/>
      <c r="M73" s="18"/>
      <c r="N73" s="65">
        <f>ROUND(L$71*N68,0)</f>
        <v>0</v>
      </c>
      <c r="O73" s="18"/>
      <c r="P73" s="18"/>
      <c r="Q73" s="18"/>
      <c r="R73" s="65">
        <f>ROUND(P$71*R68,0)</f>
        <v>0</v>
      </c>
      <c r="S73" s="19"/>
      <c r="T73" s="18"/>
      <c r="U73" s="18"/>
      <c r="V73" s="65">
        <f>ROUND(T$71*V68,0)</f>
        <v>0</v>
      </c>
      <c r="W73" s="19"/>
      <c r="X73" s="65">
        <f>ROUND(+N73+J73+F73+R73+V73,0)</f>
        <v>0</v>
      </c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</row>
    <row r="74" spans="1:35" x14ac:dyDescent="0.2">
      <c r="A74" s="83" t="s">
        <v>141</v>
      </c>
      <c r="B74" s="10"/>
      <c r="C74" s="10"/>
      <c r="D74" s="10"/>
      <c r="E74" s="10"/>
      <c r="F74" s="36">
        <f>ROUND(F69+F73,0)</f>
        <v>0</v>
      </c>
      <c r="H74" s="10"/>
      <c r="I74" s="10"/>
      <c r="J74" s="36">
        <f>ROUND(J69+J73,0)</f>
        <v>0</v>
      </c>
      <c r="L74" s="10"/>
      <c r="M74" s="10"/>
      <c r="N74" s="36">
        <f>ROUND(N69+N73,0)</f>
        <v>0</v>
      </c>
      <c r="P74" s="10"/>
      <c r="Q74" s="10"/>
      <c r="R74" s="36">
        <f>ROUND(R69+R73,0)</f>
        <v>0</v>
      </c>
      <c r="S74" s="14"/>
      <c r="T74" s="10"/>
      <c r="U74" s="10"/>
      <c r="V74" s="36">
        <f>ROUND(V69+V73,0)</f>
        <v>0</v>
      </c>
      <c r="W74" s="14"/>
      <c r="X74" s="75">
        <f>ROUND(+N74+J74+F74+R74+V74,0)</f>
        <v>0</v>
      </c>
      <c r="Y74" s="3"/>
    </row>
    <row r="75" spans="1:35" x14ac:dyDescent="0.2">
      <c r="A75" s="10" t="s">
        <v>61</v>
      </c>
      <c r="B75" s="10"/>
      <c r="C75" s="10"/>
      <c r="D75" s="10"/>
      <c r="E75" s="10"/>
      <c r="F75" s="14"/>
      <c r="H75" s="10"/>
      <c r="I75" s="10"/>
      <c r="J75" s="14"/>
      <c r="L75" s="10"/>
      <c r="M75" s="10"/>
      <c r="N75" s="14"/>
      <c r="P75" s="10"/>
      <c r="Q75" s="10"/>
      <c r="R75" s="14"/>
      <c r="S75" s="14"/>
      <c r="T75" s="10"/>
      <c r="U75" s="10"/>
      <c r="V75" s="14"/>
      <c r="W75" s="14"/>
      <c r="X75" s="17"/>
    </row>
    <row r="76" spans="1:35" x14ac:dyDescent="0.2">
      <c r="A76" s="84" t="s">
        <v>62</v>
      </c>
      <c r="B76" s="18"/>
      <c r="C76" s="18"/>
      <c r="D76" s="18"/>
      <c r="E76" s="18"/>
      <c r="F76" s="19">
        <f>ROUND(F74+F75,0)</f>
        <v>0</v>
      </c>
      <c r="G76" s="18"/>
      <c r="H76" s="18"/>
      <c r="I76" s="18"/>
      <c r="J76" s="19">
        <f>ROUND(J74+J75,0)</f>
        <v>0</v>
      </c>
      <c r="K76" s="18"/>
      <c r="L76" s="18"/>
      <c r="M76" s="18"/>
      <c r="N76" s="19">
        <f>ROUND(N74+N75,0)</f>
        <v>0</v>
      </c>
      <c r="O76" s="18"/>
      <c r="P76" s="18"/>
      <c r="Q76" s="18"/>
      <c r="R76" s="19">
        <f>ROUND(R74+R75,0)</f>
        <v>0</v>
      </c>
      <c r="S76" s="19"/>
      <c r="T76" s="18"/>
      <c r="U76" s="18"/>
      <c r="V76" s="19">
        <f>ROUND(V74+V75,0)</f>
        <v>0</v>
      </c>
      <c r="W76" s="19"/>
      <c r="X76" s="19">
        <f>X74+X75</f>
        <v>0</v>
      </c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</row>
    <row r="77" spans="1:35" x14ac:dyDescent="0.2">
      <c r="A77" s="37"/>
      <c r="B77" s="37"/>
      <c r="C77" s="37"/>
      <c r="D77" s="37"/>
      <c r="E77" s="37"/>
      <c r="F77" s="38"/>
      <c r="G77" s="37"/>
      <c r="H77" s="37"/>
      <c r="I77" s="37"/>
      <c r="J77" s="38"/>
      <c r="K77" s="37"/>
      <c r="L77" s="37"/>
      <c r="M77" s="37"/>
      <c r="N77" s="38"/>
      <c r="O77" s="37"/>
      <c r="P77" s="37"/>
      <c r="Q77" s="37"/>
      <c r="R77" s="38"/>
      <c r="S77" s="38"/>
      <c r="T77" s="37"/>
      <c r="U77" s="37"/>
      <c r="V77" s="38"/>
      <c r="W77" s="38"/>
      <c r="X77" s="38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8" spans="1:35" x14ac:dyDescent="0.2">
      <c r="A78" s="37"/>
      <c r="B78" s="37"/>
      <c r="C78" s="37"/>
      <c r="D78" s="37"/>
      <c r="E78" s="37"/>
      <c r="F78" s="38"/>
      <c r="G78" s="39"/>
      <c r="H78" s="37"/>
      <c r="I78" s="37"/>
      <c r="J78" s="38"/>
      <c r="K78" s="39"/>
      <c r="L78" s="37"/>
      <c r="M78" s="37"/>
      <c r="N78" s="38"/>
      <c r="O78" s="39"/>
      <c r="P78" s="37"/>
      <c r="Q78" s="37"/>
      <c r="R78" s="38"/>
      <c r="S78" s="38"/>
      <c r="T78" s="37"/>
      <c r="U78" s="37"/>
      <c r="V78" s="38"/>
      <c r="W78" s="38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</row>
    <row r="79" spans="1:35" x14ac:dyDescent="0.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</row>
    <row r="80" spans="1:35" x14ac:dyDescent="0.2">
      <c r="A80" s="37"/>
      <c r="B80" s="37"/>
      <c r="C80" s="37"/>
      <c r="D80" s="37"/>
      <c r="E80" s="37"/>
      <c r="F80" s="38"/>
      <c r="G80" s="37"/>
      <c r="H80" s="37"/>
      <c r="I80" s="37"/>
      <c r="J80" s="38"/>
      <c r="K80" s="37"/>
      <c r="L80" s="37"/>
      <c r="M80" s="37"/>
      <c r="N80" s="38"/>
      <c r="O80" s="37"/>
      <c r="P80" s="37"/>
      <c r="Q80" s="37"/>
      <c r="R80" s="38"/>
      <c r="S80" s="38"/>
      <c r="T80" s="37"/>
      <c r="U80" s="37"/>
      <c r="V80" s="38"/>
      <c r="W80" s="38"/>
      <c r="X80" s="38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</row>
    <row r="81" spans="1:35" x14ac:dyDescent="0.2">
      <c r="A81" s="39"/>
      <c r="B81" s="39"/>
      <c r="C81" s="39"/>
      <c r="D81" s="39"/>
      <c r="E81" s="39"/>
      <c r="F81" s="41"/>
      <c r="G81" s="39"/>
      <c r="H81" s="39"/>
      <c r="I81" s="39"/>
      <c r="J81" s="41"/>
      <c r="K81" s="39"/>
      <c r="L81" s="39"/>
      <c r="M81" s="39"/>
      <c r="N81" s="41"/>
      <c r="O81" s="39"/>
      <c r="P81" s="39"/>
      <c r="Q81" s="39"/>
      <c r="R81" s="41"/>
      <c r="S81" s="41"/>
      <c r="T81" s="39"/>
      <c r="U81" s="39"/>
      <c r="V81" s="41"/>
      <c r="W81" s="41"/>
      <c r="X81" s="41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</row>
    <row r="83" spans="1:35" x14ac:dyDescent="0.2">
      <c r="J83" s="17"/>
      <c r="N83" s="17"/>
      <c r="R83" s="17"/>
      <c r="S83" s="17"/>
      <c r="V83" s="17"/>
      <c r="W83" s="17"/>
      <c r="X83" s="17"/>
    </row>
    <row r="84" spans="1:35" x14ac:dyDescent="0.2">
      <c r="X84" s="17"/>
    </row>
    <row r="85" spans="1:35" x14ac:dyDescent="0.2">
      <c r="D85" s="80" t="s">
        <v>125</v>
      </c>
      <c r="W85" s="80" t="s">
        <v>125</v>
      </c>
      <c r="X85" s="17"/>
    </row>
    <row r="86" spans="1:35" x14ac:dyDescent="0.2">
      <c r="D86" s="56" t="s">
        <v>82</v>
      </c>
      <c r="E86" s="56">
        <v>2000</v>
      </c>
      <c r="F86" s="57">
        <f>F10+F12+F14+F16</f>
        <v>0</v>
      </c>
      <c r="W86" s="56">
        <v>2000</v>
      </c>
      <c r="X86" s="57">
        <f>X10+X12+X14+X16</f>
        <v>0</v>
      </c>
    </row>
    <row r="87" spans="1:35" x14ac:dyDescent="0.2">
      <c r="D87" s="56" t="s">
        <v>135</v>
      </c>
      <c r="E87" s="56">
        <v>2002</v>
      </c>
      <c r="F87" s="57">
        <f>F11+F13+F15+F17</f>
        <v>0</v>
      </c>
      <c r="W87" s="56">
        <v>2002</v>
      </c>
      <c r="X87" s="57">
        <f>X11+X13+X15+X17</f>
        <v>0</v>
      </c>
    </row>
    <row r="88" spans="1:35" x14ac:dyDescent="0.2">
      <c r="D88" s="56" t="s">
        <v>83</v>
      </c>
      <c r="E88" s="58" t="s">
        <v>84</v>
      </c>
      <c r="F88" s="62">
        <f>F21+F22</f>
        <v>0</v>
      </c>
      <c r="W88" s="58" t="s">
        <v>84</v>
      </c>
      <c r="X88" s="62">
        <f>X21+X22</f>
        <v>0</v>
      </c>
    </row>
    <row r="89" spans="1:35" x14ac:dyDescent="0.2">
      <c r="D89" s="56" t="s">
        <v>85</v>
      </c>
      <c r="E89" s="58" t="s">
        <v>110</v>
      </c>
      <c r="F89" s="57">
        <f>F32</f>
        <v>0</v>
      </c>
      <c r="W89" s="58" t="s">
        <v>110</v>
      </c>
      <c r="X89" s="57">
        <f>X32</f>
        <v>0</v>
      </c>
    </row>
    <row r="90" spans="1:35" x14ac:dyDescent="0.2">
      <c r="A90" s="1"/>
      <c r="B90" s="5"/>
      <c r="C90" s="5"/>
      <c r="D90" s="56" t="s">
        <v>86</v>
      </c>
      <c r="E90" s="56">
        <v>2020</v>
      </c>
      <c r="F90" s="59">
        <f>F27+F28+F29</f>
        <v>0</v>
      </c>
      <c r="J90" s="3"/>
      <c r="N90" s="3"/>
      <c r="R90" s="3"/>
      <c r="S90" s="3"/>
      <c r="V90" s="3"/>
      <c r="W90" s="56">
        <v>2020</v>
      </c>
      <c r="X90" s="59">
        <f>X27+X28+X29</f>
        <v>0</v>
      </c>
    </row>
    <row r="91" spans="1:35" x14ac:dyDescent="0.2">
      <c r="A91" s="4"/>
      <c r="B91" s="5"/>
      <c r="C91" s="5"/>
      <c r="D91" s="56" t="s">
        <v>111</v>
      </c>
      <c r="E91" s="56">
        <v>2040</v>
      </c>
      <c r="F91" s="59">
        <f>F30</f>
        <v>0</v>
      </c>
      <c r="H91" s="5"/>
      <c r="I91" s="5"/>
      <c r="J91" s="6"/>
      <c r="L91" s="5"/>
      <c r="M91" s="5"/>
      <c r="N91" s="6"/>
      <c r="P91" s="5"/>
      <c r="Q91" s="5"/>
      <c r="R91" s="6"/>
      <c r="S91" s="6"/>
      <c r="T91" s="5"/>
      <c r="U91" s="5"/>
      <c r="V91" s="6"/>
      <c r="W91" s="56">
        <v>2040</v>
      </c>
      <c r="X91" s="59">
        <f>X30</f>
        <v>0</v>
      </c>
    </row>
    <row r="92" spans="1:35" x14ac:dyDescent="0.2">
      <c r="A92" s="4"/>
      <c r="D92" s="56" t="s">
        <v>87</v>
      </c>
      <c r="E92" s="58" t="s">
        <v>88</v>
      </c>
      <c r="F92" s="59">
        <f>F20</f>
        <v>0</v>
      </c>
      <c r="H92" s="5"/>
      <c r="I92" s="5"/>
      <c r="J92" s="8"/>
      <c r="L92" s="5"/>
      <c r="M92" s="5"/>
      <c r="N92" s="8"/>
      <c r="P92" s="5"/>
      <c r="Q92" s="5"/>
      <c r="R92" s="8"/>
      <c r="S92" s="8"/>
      <c r="T92" s="5"/>
      <c r="U92" s="5"/>
      <c r="V92" s="8"/>
      <c r="W92" s="58" t="s">
        <v>88</v>
      </c>
      <c r="X92" s="59">
        <f>X20</f>
        <v>0</v>
      </c>
    </row>
    <row r="93" spans="1:35" x14ac:dyDescent="0.2">
      <c r="D93" s="56" t="s">
        <v>112</v>
      </c>
      <c r="E93" s="58" t="s">
        <v>113</v>
      </c>
      <c r="F93" s="59">
        <f>F24+F25</f>
        <v>0</v>
      </c>
      <c r="W93" s="58" t="s">
        <v>113</v>
      </c>
      <c r="X93" s="59">
        <f>X24+X25</f>
        <v>0</v>
      </c>
    </row>
    <row r="94" spans="1:35" x14ac:dyDescent="0.2">
      <c r="D94" s="56" t="s">
        <v>89</v>
      </c>
      <c r="E94" s="58" t="s">
        <v>90</v>
      </c>
      <c r="F94" s="59">
        <f>F41</f>
        <v>0</v>
      </c>
      <c r="W94" s="58" t="s">
        <v>90</v>
      </c>
      <c r="X94" s="59">
        <f>X41</f>
        <v>0</v>
      </c>
    </row>
    <row r="95" spans="1:35" x14ac:dyDescent="0.2">
      <c r="D95" s="56" t="s">
        <v>91</v>
      </c>
      <c r="E95" s="58" t="s">
        <v>92</v>
      </c>
      <c r="F95" s="59">
        <f>F58</f>
        <v>0</v>
      </c>
      <c r="G95" s="59" t="s">
        <v>93</v>
      </c>
      <c r="W95" s="58" t="s">
        <v>92</v>
      </c>
      <c r="X95" s="59">
        <f>X58</f>
        <v>0</v>
      </c>
    </row>
    <row r="96" spans="1:35" x14ac:dyDescent="0.2">
      <c r="D96" s="56" t="s">
        <v>136</v>
      </c>
      <c r="E96" s="58">
        <v>3140</v>
      </c>
      <c r="F96" s="59">
        <f>F61</f>
        <v>0</v>
      </c>
      <c r="G96" s="59" t="s">
        <v>137</v>
      </c>
      <c r="W96" s="58">
        <v>3140</v>
      </c>
      <c r="X96" s="59">
        <f>X61</f>
        <v>0</v>
      </c>
    </row>
    <row r="97" spans="4:24" x14ac:dyDescent="0.2">
      <c r="D97" s="56" t="s">
        <v>94</v>
      </c>
      <c r="E97" s="58">
        <v>3180</v>
      </c>
      <c r="F97" s="59">
        <f>F60</f>
        <v>0</v>
      </c>
      <c r="G97" s="59" t="s">
        <v>95</v>
      </c>
      <c r="W97" s="58">
        <v>3180</v>
      </c>
      <c r="X97" s="59">
        <f>X60</f>
        <v>0</v>
      </c>
    </row>
    <row r="98" spans="4:24" x14ac:dyDescent="0.2">
      <c r="D98" s="56" t="s">
        <v>98</v>
      </c>
      <c r="E98" s="58" t="s">
        <v>99</v>
      </c>
      <c r="F98" s="59"/>
      <c r="G98" s="59" t="s">
        <v>100</v>
      </c>
      <c r="W98" s="58" t="s">
        <v>99</v>
      </c>
      <c r="X98" s="59"/>
    </row>
    <row r="99" spans="4:24" x14ac:dyDescent="0.2">
      <c r="D99" s="56" t="s">
        <v>101</v>
      </c>
      <c r="E99" s="56">
        <v>3820</v>
      </c>
      <c r="F99" s="59">
        <f>F49</f>
        <v>0</v>
      </c>
      <c r="W99" s="56">
        <v>3820</v>
      </c>
      <c r="X99" s="59">
        <f>X49</f>
        <v>0</v>
      </c>
    </row>
    <row r="100" spans="4:24" x14ac:dyDescent="0.2">
      <c r="D100" s="56" t="s">
        <v>127</v>
      </c>
      <c r="E100" s="56">
        <v>3840</v>
      </c>
      <c r="F100" s="59">
        <f>F50</f>
        <v>0</v>
      </c>
      <c r="W100" s="56">
        <v>3840</v>
      </c>
      <c r="X100" s="59">
        <f>X50</f>
        <v>0</v>
      </c>
    </row>
    <row r="101" spans="4:24" x14ac:dyDescent="0.2">
      <c r="D101" s="56" t="s">
        <v>130</v>
      </c>
      <c r="E101" s="58">
        <v>4660</v>
      </c>
      <c r="F101" s="59">
        <f>F52</f>
        <v>0</v>
      </c>
      <c r="G101" s="59"/>
      <c r="W101" s="58">
        <v>4660</v>
      </c>
      <c r="X101" s="59">
        <f>X52</f>
        <v>0</v>
      </c>
    </row>
    <row r="102" spans="4:24" x14ac:dyDescent="0.2">
      <c r="D102" s="56" t="s">
        <v>131</v>
      </c>
      <c r="E102" s="58">
        <v>4680</v>
      </c>
      <c r="F102" s="59">
        <f>F53</f>
        <v>0</v>
      </c>
      <c r="G102" s="59"/>
      <c r="W102" s="58">
        <v>4680</v>
      </c>
      <c r="X102" s="59">
        <f>X53</f>
        <v>0</v>
      </c>
    </row>
    <row r="103" spans="4:24" x14ac:dyDescent="0.2">
      <c r="D103" s="56" t="s">
        <v>132</v>
      </c>
      <c r="E103" s="58" t="s">
        <v>133</v>
      </c>
      <c r="F103" s="59">
        <f>F54+F55</f>
        <v>0</v>
      </c>
      <c r="G103" s="59"/>
      <c r="W103" s="58" t="s">
        <v>133</v>
      </c>
      <c r="X103" s="59">
        <f>X54+X55</f>
        <v>0</v>
      </c>
    </row>
    <row r="104" spans="4:24" x14ac:dyDescent="0.2">
      <c r="D104" s="56" t="s">
        <v>96</v>
      </c>
      <c r="E104" s="58" t="s">
        <v>97</v>
      </c>
      <c r="F104" s="59">
        <f>F59</f>
        <v>0</v>
      </c>
      <c r="W104" s="58" t="s">
        <v>97</v>
      </c>
      <c r="X104" s="59">
        <f>X59</f>
        <v>0</v>
      </c>
    </row>
    <row r="105" spans="4:24" x14ac:dyDescent="0.2">
      <c r="D105" s="56" t="s">
        <v>51</v>
      </c>
      <c r="E105" s="58" t="s">
        <v>114</v>
      </c>
      <c r="F105" s="59">
        <f>F64</f>
        <v>0</v>
      </c>
      <c r="W105" s="58" t="s">
        <v>114</v>
      </c>
      <c r="X105" s="59">
        <f>X64</f>
        <v>0</v>
      </c>
    </row>
    <row r="106" spans="4:24" x14ac:dyDescent="0.2">
      <c r="D106" s="56" t="s">
        <v>102</v>
      </c>
      <c r="E106" s="56">
        <v>9000</v>
      </c>
      <c r="F106" s="59">
        <f>F44</f>
        <v>0</v>
      </c>
      <c r="W106" s="56">
        <v>9000</v>
      </c>
      <c r="X106" s="59">
        <f>X44</f>
        <v>0</v>
      </c>
    </row>
    <row r="107" spans="4:24" x14ac:dyDescent="0.2">
      <c r="D107" s="56" t="s">
        <v>138</v>
      </c>
      <c r="E107" s="56">
        <v>9020</v>
      </c>
      <c r="F107" s="59">
        <f>F45</f>
        <v>0</v>
      </c>
      <c r="W107" s="56">
        <v>9020</v>
      </c>
      <c r="X107" s="59">
        <f>X45</f>
        <v>0</v>
      </c>
    </row>
    <row r="108" spans="4:24" x14ac:dyDescent="0.2">
      <c r="D108" s="56" t="s">
        <v>139</v>
      </c>
      <c r="E108" s="56">
        <v>9040</v>
      </c>
      <c r="F108" s="59">
        <f>F46</f>
        <v>0</v>
      </c>
      <c r="W108" s="56">
        <v>9040</v>
      </c>
      <c r="X108" s="59">
        <f>X46</f>
        <v>0</v>
      </c>
    </row>
    <row r="109" spans="4:24" x14ac:dyDescent="0.2">
      <c r="D109" s="56" t="s">
        <v>115</v>
      </c>
      <c r="E109" s="56">
        <v>9060</v>
      </c>
      <c r="F109" s="59">
        <f>F47</f>
        <v>0</v>
      </c>
      <c r="W109" s="56">
        <v>9060</v>
      </c>
      <c r="X109" s="59">
        <f>X47</f>
        <v>0</v>
      </c>
    </row>
    <row r="110" spans="4:24" x14ac:dyDescent="0.2">
      <c r="D110" s="56" t="s">
        <v>103</v>
      </c>
      <c r="E110" s="56">
        <v>8700</v>
      </c>
      <c r="F110" s="59">
        <f>F65+F66</f>
        <v>0</v>
      </c>
      <c r="W110" s="56">
        <v>8700</v>
      </c>
      <c r="X110" s="59">
        <f>X65+X66</f>
        <v>0</v>
      </c>
    </row>
    <row r="111" spans="4:24" x14ac:dyDescent="0.2">
      <c r="D111" s="56" t="s">
        <v>104</v>
      </c>
      <c r="E111" s="58" t="s">
        <v>105</v>
      </c>
      <c r="F111" s="59">
        <f>F62</f>
        <v>0</v>
      </c>
      <c r="W111" s="58" t="s">
        <v>105</v>
      </c>
      <c r="X111" s="59">
        <f>X62</f>
        <v>0</v>
      </c>
    </row>
    <row r="112" spans="4:24" x14ac:dyDescent="0.2">
      <c r="D112" s="56"/>
      <c r="E112" s="56" t="s">
        <v>58</v>
      </c>
      <c r="F112" s="60">
        <f>F68</f>
        <v>0</v>
      </c>
      <c r="W112" s="56" t="s">
        <v>58</v>
      </c>
      <c r="X112" s="60">
        <f>X68</f>
        <v>0</v>
      </c>
    </row>
    <row r="113" spans="4:24" x14ac:dyDescent="0.2">
      <c r="D113" s="56"/>
      <c r="E113" s="56" t="s">
        <v>106</v>
      </c>
      <c r="F113" s="61">
        <f>F69</f>
        <v>0</v>
      </c>
      <c r="W113" s="56" t="s">
        <v>106</v>
      </c>
      <c r="X113" s="61">
        <f>X69</f>
        <v>0</v>
      </c>
    </row>
    <row r="114" spans="4:24" x14ac:dyDescent="0.2">
      <c r="D114" s="56" t="s">
        <v>107</v>
      </c>
      <c r="E114" s="58" t="s">
        <v>108</v>
      </c>
      <c r="F114" s="59">
        <f>F73</f>
        <v>0</v>
      </c>
      <c r="W114" s="58" t="s">
        <v>108</v>
      </c>
      <c r="X114" s="59">
        <f>X73</f>
        <v>0</v>
      </c>
    </row>
    <row r="115" spans="4:24" x14ac:dyDescent="0.2">
      <c r="D115" s="56"/>
      <c r="E115" s="56" t="s">
        <v>10</v>
      </c>
      <c r="F115" s="59">
        <f>F113+F114</f>
        <v>0</v>
      </c>
      <c r="W115" s="56" t="s">
        <v>10</v>
      </c>
      <c r="X115" s="59">
        <f>X113+X114</f>
        <v>0</v>
      </c>
    </row>
  </sheetData>
  <phoneticPr fontId="0" type="noConversion"/>
  <pageMargins left="0.75" right="0.75" top="1" bottom="1" header="0.5" footer="0.5"/>
  <pageSetup scale="28" fitToHeight="0" orientation="portrait" horizontalDpi="355" verticalDpi="464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53" sqref="C53"/>
    </sheetView>
  </sheetViews>
  <sheetFormatPr defaultRowHeight="12.75" x14ac:dyDescent="0.2"/>
  <cols>
    <col min="1" max="1" width="27.5703125" customWidth="1"/>
    <col min="4" max="4" width="11.28515625" customWidth="1"/>
    <col min="6" max="6" width="9.7109375" customWidth="1"/>
    <col min="8" max="8" width="11.5703125" customWidth="1"/>
    <col min="10" max="10" width="10" customWidth="1"/>
    <col min="12" max="12" width="10.5703125" customWidth="1"/>
    <col min="14" max="14" width="9.7109375" customWidth="1"/>
    <col min="16" max="16" width="10.85546875" customWidth="1"/>
    <col min="18" max="18" width="10.28515625" customWidth="1"/>
    <col min="20" max="20" width="11.7109375" customWidth="1"/>
    <col min="22" max="22" width="9.28515625" customWidth="1"/>
  </cols>
  <sheetData>
    <row r="1" spans="1:27" x14ac:dyDescent="0.2">
      <c r="A1" s="1" t="s">
        <v>0</v>
      </c>
      <c r="D1" s="2" t="s">
        <v>1</v>
      </c>
      <c r="F1" s="3"/>
      <c r="J1" s="3"/>
      <c r="N1" s="3"/>
      <c r="R1" s="3"/>
      <c r="S1" s="3"/>
      <c r="V1" s="3"/>
      <c r="W1" s="3"/>
      <c r="Y1" t="s">
        <v>2</v>
      </c>
    </row>
    <row r="2" spans="1:27" x14ac:dyDescent="0.2">
      <c r="A2" s="4" t="s">
        <v>3</v>
      </c>
      <c r="B2" s="5"/>
      <c r="C2" s="5"/>
      <c r="D2" s="5"/>
      <c r="E2" s="5"/>
      <c r="F2" s="6"/>
      <c r="H2" s="5"/>
      <c r="I2" s="42" t="s">
        <v>71</v>
      </c>
      <c r="J2" s="6"/>
      <c r="L2" s="5"/>
      <c r="M2" s="5"/>
      <c r="N2" s="6"/>
      <c r="P2" s="5"/>
      <c r="Q2" s="5"/>
      <c r="R2" s="6"/>
      <c r="S2" s="6"/>
      <c r="T2" s="5"/>
      <c r="U2" s="5"/>
      <c r="V2" s="6"/>
      <c r="W2" s="6"/>
      <c r="Y2" t="s">
        <v>4</v>
      </c>
      <c r="Z2" s="7">
        <v>5</v>
      </c>
      <c r="AA2" t="s">
        <v>5</v>
      </c>
    </row>
    <row r="3" spans="1:27" x14ac:dyDescent="0.2">
      <c r="A3" s="4" t="s">
        <v>126</v>
      </c>
      <c r="B3" s="5"/>
      <c r="C3" s="5"/>
      <c r="D3" s="5"/>
      <c r="E3" s="5"/>
      <c r="F3" s="6"/>
      <c r="G3" s="43"/>
      <c r="H3" s="5"/>
      <c r="I3" s="44" t="s">
        <v>72</v>
      </c>
      <c r="J3" s="6"/>
      <c r="L3" s="5"/>
      <c r="M3" s="5"/>
      <c r="N3" s="6"/>
      <c r="P3" s="5"/>
      <c r="Q3" s="5"/>
      <c r="R3" s="6"/>
      <c r="S3" s="6"/>
      <c r="T3" s="5"/>
      <c r="U3" s="5"/>
      <c r="V3" s="6"/>
      <c r="W3" s="6"/>
      <c r="Z3">
        <f>Z2/100+1</f>
        <v>1.05</v>
      </c>
      <c r="AA3" t="s">
        <v>6</v>
      </c>
    </row>
    <row r="4" spans="1:27" x14ac:dyDescent="0.2">
      <c r="A4" s="4" t="s">
        <v>76</v>
      </c>
      <c r="B4" s="5"/>
      <c r="C4" s="5"/>
      <c r="D4" s="5"/>
      <c r="E4" s="5" t="s">
        <v>7</v>
      </c>
      <c r="F4" s="8">
        <v>39995</v>
      </c>
      <c r="H4" s="5"/>
      <c r="I4" s="5" t="s">
        <v>7</v>
      </c>
      <c r="J4" s="8">
        <v>40360</v>
      </c>
      <c r="L4" s="5"/>
      <c r="M4" s="5" t="s">
        <v>7</v>
      </c>
      <c r="N4" s="8">
        <v>40725</v>
      </c>
      <c r="P4" s="5"/>
      <c r="Q4" s="5" t="s">
        <v>7</v>
      </c>
      <c r="R4" s="8">
        <v>41091</v>
      </c>
      <c r="S4" s="8"/>
      <c r="T4" s="5"/>
      <c r="U4" s="5" t="s">
        <v>7</v>
      </c>
      <c r="V4" s="8">
        <v>41456</v>
      </c>
      <c r="W4" s="8"/>
    </row>
    <row r="5" spans="1:27" x14ac:dyDescent="0.2">
      <c r="A5" s="9" t="s">
        <v>8</v>
      </c>
      <c r="B5" s="5"/>
      <c r="C5" s="5"/>
      <c r="D5" s="5"/>
      <c r="E5" s="5" t="s">
        <v>9</v>
      </c>
      <c r="F5" s="8">
        <v>40359</v>
      </c>
      <c r="H5" s="5"/>
      <c r="I5" s="5" t="s">
        <v>9</v>
      </c>
      <c r="J5" s="8">
        <v>40724</v>
      </c>
      <c r="L5" s="5"/>
      <c r="M5" s="5" t="s">
        <v>9</v>
      </c>
      <c r="N5" s="8">
        <v>41090</v>
      </c>
      <c r="P5" s="5"/>
      <c r="Q5" s="5" t="s">
        <v>9</v>
      </c>
      <c r="R5" s="8">
        <v>41455</v>
      </c>
      <c r="S5" s="8"/>
      <c r="T5" s="5"/>
      <c r="U5" s="5" t="s">
        <v>9</v>
      </c>
      <c r="V5" s="8">
        <v>41820</v>
      </c>
      <c r="W5" s="8"/>
    </row>
    <row r="6" spans="1:27" x14ac:dyDescent="0.2">
      <c r="A6" s="4" t="s">
        <v>11</v>
      </c>
      <c r="B6" s="5"/>
      <c r="C6" s="5"/>
      <c r="D6" s="10"/>
      <c r="E6" s="11" t="s">
        <v>12</v>
      </c>
      <c r="F6" s="12"/>
      <c r="H6" s="10"/>
      <c r="I6" s="10"/>
      <c r="J6" s="12"/>
      <c r="L6" s="10"/>
      <c r="M6" s="10"/>
      <c r="N6" s="12"/>
      <c r="P6" s="10"/>
      <c r="Q6" s="10"/>
      <c r="R6" s="12"/>
      <c r="S6" s="12"/>
      <c r="T6" s="10"/>
      <c r="U6" s="10"/>
      <c r="V6" s="12"/>
      <c r="W6" s="12"/>
    </row>
    <row r="7" spans="1:27" x14ac:dyDescent="0.2">
      <c r="A7" s="86" t="s">
        <v>74</v>
      </c>
      <c r="B7" s="5"/>
      <c r="C7" s="5"/>
      <c r="D7" s="10" t="s">
        <v>13</v>
      </c>
      <c r="E7" s="10"/>
      <c r="F7" s="13" t="s">
        <v>14</v>
      </c>
      <c r="H7" s="10" t="s">
        <v>13</v>
      </c>
      <c r="I7" s="10"/>
      <c r="J7" s="13" t="s">
        <v>15</v>
      </c>
      <c r="L7" s="10" t="s">
        <v>13</v>
      </c>
      <c r="M7" s="10"/>
      <c r="N7" s="13" t="s">
        <v>16</v>
      </c>
      <c r="P7" s="10" t="s">
        <v>13</v>
      </c>
      <c r="Q7" s="10"/>
      <c r="R7" s="13" t="s">
        <v>17</v>
      </c>
      <c r="S7" s="13"/>
      <c r="T7" s="10" t="s">
        <v>13</v>
      </c>
      <c r="U7" s="10"/>
      <c r="V7" s="13" t="s">
        <v>18</v>
      </c>
      <c r="W7" s="13"/>
      <c r="X7" s="81" t="s">
        <v>10</v>
      </c>
    </row>
    <row r="8" spans="1:27" x14ac:dyDescent="0.2">
      <c r="A8" s="1" t="s">
        <v>19</v>
      </c>
      <c r="B8" s="4"/>
      <c r="C8" s="4"/>
      <c r="D8" s="10" t="s">
        <v>20</v>
      </c>
      <c r="E8" s="10" t="s">
        <v>21</v>
      </c>
      <c r="F8" s="6" t="s">
        <v>22</v>
      </c>
      <c r="H8" s="10" t="s">
        <v>20</v>
      </c>
      <c r="I8" s="10" t="s">
        <v>21</v>
      </c>
      <c r="J8" s="6" t="s">
        <v>22</v>
      </c>
      <c r="L8" s="10" t="s">
        <v>20</v>
      </c>
      <c r="M8" s="10" t="s">
        <v>21</v>
      </c>
      <c r="N8" s="6" t="s">
        <v>22</v>
      </c>
      <c r="P8" s="10" t="s">
        <v>20</v>
      </c>
      <c r="Q8" s="10" t="s">
        <v>21</v>
      </c>
      <c r="R8" s="6" t="s">
        <v>22</v>
      </c>
      <c r="S8" s="6"/>
      <c r="T8" s="10" t="s">
        <v>20</v>
      </c>
      <c r="U8" s="10" t="s">
        <v>21</v>
      </c>
      <c r="V8" s="6" t="s">
        <v>22</v>
      </c>
      <c r="W8" s="6"/>
    </row>
    <row r="9" spans="1:27" x14ac:dyDescent="0.2">
      <c r="A9" s="10"/>
      <c r="B9" s="10"/>
      <c r="C9" s="10"/>
      <c r="D9" s="10"/>
      <c r="E9" s="14"/>
      <c r="F9" s="15"/>
      <c r="H9" s="10"/>
      <c r="I9" s="14"/>
      <c r="J9" s="15"/>
      <c r="L9" s="10"/>
      <c r="M9" s="14"/>
      <c r="N9" s="15"/>
      <c r="P9" s="10"/>
      <c r="Q9" s="14"/>
      <c r="R9" s="15"/>
      <c r="S9" s="15"/>
      <c r="T9" s="10"/>
      <c r="U9" s="14"/>
      <c r="V9" s="15"/>
      <c r="W9" s="15"/>
    </row>
    <row r="10" spans="1:27" x14ac:dyDescent="0.2">
      <c r="A10" s="10" t="s">
        <v>150</v>
      </c>
      <c r="B10" s="10"/>
      <c r="C10" s="10"/>
      <c r="D10" s="54">
        <f>'Investigator 1'!D10+'Investigator 2'!D10+'Investigator 3'!D10+'Investigator 4'!D10+'Investigator 5'!D10</f>
        <v>0</v>
      </c>
      <c r="E10" s="16"/>
      <c r="F10" s="14">
        <f>ROUND('Investigator 1'!F10+'Investigator 2'!F10+'Investigator 3'!F10+'Investigator 4'!F10+'Investigator 5'!F10,0)</f>
        <v>0</v>
      </c>
      <c r="H10" s="54">
        <f>'Investigator 1'!H10+'Investigator 2'!H10+'Investigator 3'!H10+'Investigator 4'!H10+'Investigator 5'!H10</f>
        <v>0</v>
      </c>
      <c r="I10" s="45"/>
      <c r="J10" s="14">
        <f>ROUND('Investigator 1'!J10+'Investigator 2'!J10+'Investigator 3'!J10+'Investigator 4'!J10+'Investigator 5'!J10,0)</f>
        <v>0</v>
      </c>
      <c r="L10" s="54">
        <f>'Investigator 1'!L10+'Investigator 2'!L10+'Investigator 3'!L10+'Investigator 4'!L10+'Investigator 5'!L10</f>
        <v>0</v>
      </c>
      <c r="M10" s="45"/>
      <c r="N10" s="14">
        <f>ROUND('Investigator 1'!N10+'Investigator 2'!N10+'Investigator 3'!N10+'Investigator 4'!N10+'Investigator 5'!N10,0)</f>
        <v>0</v>
      </c>
      <c r="P10" s="54">
        <f>'Investigator 1'!P10+'Investigator 2'!P10+'Investigator 3'!P10+'Investigator 4'!P10+'Investigator 5'!P10</f>
        <v>0</v>
      </c>
      <c r="Q10" s="45"/>
      <c r="R10" s="14">
        <f>ROUND('Investigator 1'!R10+'Investigator 2'!R10+'Investigator 3'!R10+'Investigator 4'!R10+'Investigator 5'!R10,0)</f>
        <v>0</v>
      </c>
      <c r="S10" s="14"/>
      <c r="T10" s="54">
        <f>'Investigator 1'!T10+'Investigator 2'!T10+'Investigator 3'!T10+'Investigator 4'!T10+'Investigator 5'!T10</f>
        <v>0</v>
      </c>
      <c r="U10" s="45"/>
      <c r="V10" s="14">
        <f>ROUND('Investigator 1'!V10+'Investigator 2'!V10+'Investigator 3'!V10+'Investigator 4'!V10+'Investigator 5'!V10,0)</f>
        <v>0</v>
      </c>
      <c r="W10" s="14"/>
      <c r="X10" s="17">
        <f>ROUND(+N10+J10+F10+R10+V10,0)</f>
        <v>0</v>
      </c>
    </row>
    <row r="11" spans="1:27" x14ac:dyDescent="0.2">
      <c r="A11" s="10" t="s">
        <v>116</v>
      </c>
      <c r="B11" s="10"/>
      <c r="C11" s="10"/>
      <c r="D11" s="54">
        <f>'Investigator 1'!D11+'Investigator 2'!D11+'Investigator 3'!D11+'Investigator 4'!D11+'Investigator 5'!D11</f>
        <v>0</v>
      </c>
      <c r="E11" s="16"/>
      <c r="F11" s="36">
        <f>ROUND('Investigator 1'!F11+'Investigator 2'!F11+'Investigator 3'!F11+'Investigator 4'!F11+'Investigator 5'!F11,0)</f>
        <v>0</v>
      </c>
      <c r="H11" s="54">
        <f>'Investigator 1'!H11+'Investigator 2'!H11+'Investigator 3'!H11+'Investigator 4'!H11+'Investigator 5'!H11</f>
        <v>0</v>
      </c>
      <c r="I11" s="45"/>
      <c r="J11" s="36">
        <f>ROUND('Investigator 1'!J11+'Investigator 2'!J11+'Investigator 3'!J11+'Investigator 4'!J11+'Investigator 5'!J11,0)</f>
        <v>0</v>
      </c>
      <c r="L11" s="54">
        <f>'Investigator 1'!L11+'Investigator 2'!L11+'Investigator 3'!L11+'Investigator 4'!L11+'Investigator 5'!L11</f>
        <v>0</v>
      </c>
      <c r="M11" s="45"/>
      <c r="N11" s="36">
        <f>ROUND('Investigator 1'!N11+'Investigator 2'!N11+'Investigator 3'!N11+'Investigator 4'!N11+'Investigator 5'!N11,0)</f>
        <v>0</v>
      </c>
      <c r="P11" s="54">
        <f>'Investigator 1'!P11+'Investigator 2'!P11+'Investigator 3'!P11+'Investigator 4'!P11+'Investigator 5'!P11</f>
        <v>0</v>
      </c>
      <c r="Q11" s="45"/>
      <c r="R11" s="36">
        <f>ROUND('Investigator 1'!R11+'Investigator 2'!R11+'Investigator 3'!R11+'Investigator 4'!R11+'Investigator 5'!R11,0)</f>
        <v>0</v>
      </c>
      <c r="S11" s="14"/>
      <c r="T11" s="54">
        <f>'Investigator 1'!T11+'Investigator 2'!T11+'Investigator 3'!T11+'Investigator 4'!T11+'Investigator 5'!T11</f>
        <v>0</v>
      </c>
      <c r="U11" s="45"/>
      <c r="V11" s="36">
        <f>ROUND('Investigator 1'!V11+'Investigator 2'!V11+'Investigator 3'!V11+'Investigator 4'!V11+'Investigator 5'!V11,0)</f>
        <v>0</v>
      </c>
      <c r="W11" s="14"/>
      <c r="X11" s="75">
        <f t="shared" ref="X11:X17" si="0">ROUND(+N11+J11+F11+R11+V11,0)</f>
        <v>0</v>
      </c>
    </row>
    <row r="12" spans="1:27" x14ac:dyDescent="0.2">
      <c r="A12" s="10" t="s">
        <v>23</v>
      </c>
      <c r="B12" s="10"/>
      <c r="C12" s="10"/>
      <c r="D12" s="54">
        <f>'Investigator 1'!D12+'Investigator 2'!D12+'Investigator 3'!D12+'Investigator 4'!D12+'Investigator 5'!D12</f>
        <v>0</v>
      </c>
      <c r="E12" s="16"/>
      <c r="F12" s="36">
        <f>ROUND('Investigator 1'!F12+'Investigator 2'!F12+'Investigator 3'!F12+'Investigator 4'!F12+'Investigator 5'!F12,0)</f>
        <v>0</v>
      </c>
      <c r="H12" s="54">
        <f>'Investigator 1'!H12+'Investigator 2'!H12+'Investigator 3'!H12+'Investigator 4'!H12+'Investigator 5'!H12</f>
        <v>0</v>
      </c>
      <c r="I12" s="45"/>
      <c r="J12" s="36">
        <f>ROUND('Investigator 1'!J12+'Investigator 2'!J12+'Investigator 3'!J12+'Investigator 4'!J12+'Investigator 5'!J12,0)</f>
        <v>0</v>
      </c>
      <c r="L12" s="54">
        <f>'Investigator 1'!L12+'Investigator 2'!L12+'Investigator 3'!L12+'Investigator 4'!L12+'Investigator 5'!L12</f>
        <v>0</v>
      </c>
      <c r="M12" s="45"/>
      <c r="N12" s="36">
        <f>ROUND('Investigator 1'!N12+'Investigator 2'!N12+'Investigator 3'!N12+'Investigator 4'!N12+'Investigator 5'!N12,0)</f>
        <v>0</v>
      </c>
      <c r="P12" s="54">
        <f>'Investigator 1'!P12+'Investigator 2'!P12+'Investigator 3'!P12+'Investigator 4'!P12+'Investigator 5'!P12</f>
        <v>0</v>
      </c>
      <c r="Q12" s="45"/>
      <c r="R12" s="36">
        <f>ROUND('Investigator 1'!R12+'Investigator 2'!R12+'Investigator 3'!R12+'Investigator 4'!R12+'Investigator 5'!R12,0)</f>
        <v>0</v>
      </c>
      <c r="S12" s="14"/>
      <c r="T12" s="54">
        <f>'Investigator 1'!T12+'Investigator 2'!T12+'Investigator 3'!T12+'Investigator 4'!T12+'Investigator 5'!T12</f>
        <v>0</v>
      </c>
      <c r="U12" s="45"/>
      <c r="V12" s="36">
        <f>ROUND('Investigator 1'!V12+'Investigator 2'!V12+'Investigator 3'!V12+'Investigator 4'!V12+'Investigator 5'!V12,0)</f>
        <v>0</v>
      </c>
      <c r="W12" s="14"/>
      <c r="X12" s="75">
        <f t="shared" si="0"/>
        <v>0</v>
      </c>
    </row>
    <row r="13" spans="1:27" x14ac:dyDescent="0.2">
      <c r="A13" s="10" t="s">
        <v>117</v>
      </c>
      <c r="B13" s="10"/>
      <c r="C13" s="10"/>
      <c r="D13" s="54">
        <f>'Investigator 1'!D13+'Investigator 2'!D13+'Investigator 3'!D13+'Investigator 4'!D13+'Investigator 5'!D13</f>
        <v>0</v>
      </c>
      <c r="E13" s="16"/>
      <c r="F13" s="36">
        <f>ROUND('Investigator 1'!F13+'Investigator 2'!F13+'Investigator 3'!F13+'Investigator 4'!F13+'Investigator 5'!F13,0)</f>
        <v>0</v>
      </c>
      <c r="H13" s="54">
        <f>'Investigator 1'!H13+'Investigator 2'!H13+'Investigator 3'!H13+'Investigator 4'!H13+'Investigator 5'!H13</f>
        <v>0</v>
      </c>
      <c r="I13" s="45"/>
      <c r="J13" s="36">
        <f>ROUND('Investigator 1'!J13+'Investigator 2'!J13+'Investigator 3'!J13+'Investigator 4'!J13+'Investigator 5'!J13,0)</f>
        <v>0</v>
      </c>
      <c r="L13" s="54">
        <f>'Investigator 1'!L13+'Investigator 2'!L13+'Investigator 3'!L13+'Investigator 4'!L13+'Investigator 5'!L13</f>
        <v>0</v>
      </c>
      <c r="M13" s="45"/>
      <c r="N13" s="36">
        <f>ROUND('Investigator 1'!N13+'Investigator 2'!N13+'Investigator 3'!N13+'Investigator 4'!N13+'Investigator 5'!N13,0)</f>
        <v>0</v>
      </c>
      <c r="P13" s="54">
        <f>'Investigator 1'!P13+'Investigator 2'!P13+'Investigator 3'!P13+'Investigator 4'!P13+'Investigator 5'!P13</f>
        <v>0</v>
      </c>
      <c r="Q13" s="45"/>
      <c r="R13" s="36">
        <f>ROUND('Investigator 1'!R13+'Investigator 2'!R13+'Investigator 3'!R13+'Investigator 4'!R13+'Investigator 5'!R13,0)</f>
        <v>0</v>
      </c>
      <c r="S13" s="14"/>
      <c r="T13" s="54">
        <f>'Investigator 1'!T13+'Investigator 2'!T13+'Investigator 3'!T13+'Investigator 4'!T13+'Investigator 5'!T13</f>
        <v>0</v>
      </c>
      <c r="U13" s="45"/>
      <c r="V13" s="36">
        <f>ROUND('Investigator 1'!V13+'Investigator 2'!V13+'Investigator 3'!V13+'Investigator 4'!V13+'Investigator 5'!V13,0)</f>
        <v>0</v>
      </c>
      <c r="W13" s="14"/>
      <c r="X13" s="75">
        <f t="shared" si="0"/>
        <v>0</v>
      </c>
    </row>
    <row r="14" spans="1:27" x14ac:dyDescent="0.2">
      <c r="A14" s="10" t="s">
        <v>24</v>
      </c>
      <c r="B14" s="10"/>
      <c r="C14" s="10"/>
      <c r="D14" s="54">
        <f>'Investigator 1'!D14+'Investigator 2'!D14+'Investigator 3'!D14+'Investigator 4'!D14+'Investigator 5'!D14</f>
        <v>0</v>
      </c>
      <c r="E14" s="16"/>
      <c r="F14" s="36">
        <f>ROUND('Investigator 1'!F14+'Investigator 2'!F14+'Investigator 3'!F14+'Investigator 4'!F14+'Investigator 5'!F14,0)</f>
        <v>0</v>
      </c>
      <c r="H14" s="54">
        <f>'Investigator 1'!H14+'Investigator 2'!H14+'Investigator 3'!H14+'Investigator 4'!H14+'Investigator 5'!H14</f>
        <v>0</v>
      </c>
      <c r="I14" s="45"/>
      <c r="J14" s="36">
        <f>ROUND('Investigator 1'!J14+'Investigator 2'!J14+'Investigator 3'!J14+'Investigator 4'!J14+'Investigator 5'!J14,0)</f>
        <v>0</v>
      </c>
      <c r="L14" s="54">
        <f>'Investigator 1'!L14+'Investigator 2'!L14+'Investigator 3'!L14+'Investigator 4'!L14+'Investigator 5'!L14</f>
        <v>0</v>
      </c>
      <c r="M14" s="45"/>
      <c r="N14" s="36">
        <f>ROUND('Investigator 1'!N14+'Investigator 2'!N14+'Investigator 3'!N14+'Investigator 4'!N14+'Investigator 5'!N14,0)</f>
        <v>0</v>
      </c>
      <c r="P14" s="54">
        <f>'Investigator 1'!P14+'Investigator 2'!P14+'Investigator 3'!P14+'Investigator 4'!P14+'Investigator 5'!P14</f>
        <v>0</v>
      </c>
      <c r="Q14" s="45"/>
      <c r="R14" s="36">
        <f>ROUND('Investigator 1'!R14+'Investigator 2'!R14+'Investigator 3'!R14+'Investigator 4'!R14+'Investigator 5'!R14,0)</f>
        <v>0</v>
      </c>
      <c r="S14" s="14"/>
      <c r="T14" s="54">
        <f>'Investigator 1'!T14+'Investigator 2'!T14+'Investigator 3'!T14+'Investigator 4'!T14+'Investigator 5'!T14</f>
        <v>0</v>
      </c>
      <c r="U14" s="45"/>
      <c r="V14" s="36">
        <f>ROUND('Investigator 1'!V14+'Investigator 2'!V14+'Investigator 3'!V14+'Investigator 4'!V14+'Investigator 5'!V14,0)</f>
        <v>0</v>
      </c>
      <c r="W14" s="14"/>
      <c r="X14" s="75">
        <f t="shared" si="0"/>
        <v>0</v>
      </c>
    </row>
    <row r="15" spans="1:27" x14ac:dyDescent="0.2">
      <c r="A15" s="10" t="s">
        <v>118</v>
      </c>
      <c r="B15" s="10"/>
      <c r="C15" s="10"/>
      <c r="D15" s="54">
        <f>'Investigator 1'!D15+'Investigator 2'!D15+'Investigator 3'!D15+'Investigator 4'!D15+'Investigator 5'!D15</f>
        <v>0</v>
      </c>
      <c r="E15" s="16"/>
      <c r="F15" s="36">
        <f>ROUND('Investigator 1'!F15+'Investigator 2'!F15+'Investigator 3'!F15+'Investigator 4'!F15+'Investigator 5'!F15,0)</f>
        <v>0</v>
      </c>
      <c r="H15" s="54">
        <f>'Investigator 1'!H15+'Investigator 2'!H15+'Investigator 3'!H15+'Investigator 4'!H15+'Investigator 5'!H15</f>
        <v>0</v>
      </c>
      <c r="I15" s="45"/>
      <c r="J15" s="36">
        <f>ROUND('Investigator 1'!J15+'Investigator 2'!J15+'Investigator 3'!J15+'Investigator 4'!J15+'Investigator 5'!J15,0)</f>
        <v>0</v>
      </c>
      <c r="L15" s="54">
        <f>'Investigator 1'!L15+'Investigator 2'!L15+'Investigator 3'!L15+'Investigator 4'!L15+'Investigator 5'!L15</f>
        <v>0</v>
      </c>
      <c r="M15" s="45"/>
      <c r="N15" s="36">
        <f>ROUND('Investigator 1'!N15+'Investigator 2'!N15+'Investigator 3'!N15+'Investigator 4'!N15+'Investigator 5'!N15,0)</f>
        <v>0</v>
      </c>
      <c r="P15" s="54">
        <f>'Investigator 1'!P15+'Investigator 2'!P15+'Investigator 3'!P15+'Investigator 4'!P15+'Investigator 5'!P15</f>
        <v>0</v>
      </c>
      <c r="Q15" s="45"/>
      <c r="R15" s="36">
        <f>ROUND('Investigator 1'!R15+'Investigator 2'!R15+'Investigator 3'!R15+'Investigator 4'!R15+'Investigator 5'!R15,0)</f>
        <v>0</v>
      </c>
      <c r="S15" s="14"/>
      <c r="T15" s="54">
        <f>'Investigator 1'!T15+'Investigator 2'!T15+'Investigator 3'!T15+'Investigator 4'!T15+'Investigator 5'!T15</f>
        <v>0</v>
      </c>
      <c r="U15" s="45"/>
      <c r="V15" s="36">
        <f>ROUND('Investigator 1'!V15+'Investigator 2'!V15+'Investigator 3'!V15+'Investigator 4'!V15+'Investigator 5'!V15,0)</f>
        <v>0</v>
      </c>
      <c r="W15" s="14"/>
      <c r="X15" s="75">
        <f t="shared" si="0"/>
        <v>0</v>
      </c>
    </row>
    <row r="16" spans="1:27" x14ac:dyDescent="0.2">
      <c r="A16" s="10" t="s">
        <v>25</v>
      </c>
      <c r="B16" s="10"/>
      <c r="C16" s="10"/>
      <c r="D16" s="54">
        <f>'Investigator 1'!D16+'Investigator 2'!D16+'Investigator 3'!D16+'Investigator 4'!D16+'Investigator 5'!D16</f>
        <v>0</v>
      </c>
      <c r="E16" s="16"/>
      <c r="F16" s="36">
        <f>ROUND('Investigator 1'!F16+'Investigator 2'!F16+'Investigator 3'!F16+'Investigator 4'!F16+'Investigator 5'!F16,0)</f>
        <v>0</v>
      </c>
      <c r="H16" s="54">
        <f>'Investigator 1'!H16+'Investigator 2'!H16+'Investigator 3'!H16+'Investigator 4'!H16+'Investigator 5'!H16</f>
        <v>0</v>
      </c>
      <c r="I16" s="45"/>
      <c r="J16" s="36">
        <f>ROUND('Investigator 1'!J16+'Investigator 2'!J16+'Investigator 3'!J16+'Investigator 4'!J16+'Investigator 5'!J16,0)</f>
        <v>0</v>
      </c>
      <c r="L16" s="54">
        <f>'Investigator 1'!L16+'Investigator 2'!L16+'Investigator 3'!L16+'Investigator 4'!L16+'Investigator 5'!L16</f>
        <v>0</v>
      </c>
      <c r="M16" s="45"/>
      <c r="N16" s="36">
        <f>ROUND('Investigator 1'!N16+'Investigator 2'!N16+'Investigator 3'!N16+'Investigator 4'!N16+'Investigator 5'!N16,0)</f>
        <v>0</v>
      </c>
      <c r="P16" s="54">
        <f>'Investigator 1'!P16+'Investigator 2'!P16+'Investigator 3'!P16+'Investigator 4'!P16+'Investigator 5'!P16</f>
        <v>0</v>
      </c>
      <c r="Q16" s="45"/>
      <c r="R16" s="36">
        <f>ROUND('Investigator 1'!R16+'Investigator 2'!R16+'Investigator 3'!R16+'Investigator 4'!R16+'Investigator 5'!R16,0)</f>
        <v>0</v>
      </c>
      <c r="S16" s="14"/>
      <c r="T16" s="54">
        <f>'Investigator 1'!T16+'Investigator 2'!T16+'Investigator 3'!T16+'Investigator 4'!T16+'Investigator 5'!T16</f>
        <v>0</v>
      </c>
      <c r="U16" s="45"/>
      <c r="V16" s="36">
        <f>ROUND('Investigator 1'!V16+'Investigator 2'!V16+'Investigator 3'!V16+'Investigator 4'!V16+'Investigator 5'!V16,0)</f>
        <v>0</v>
      </c>
      <c r="W16" s="14"/>
      <c r="X16" s="75">
        <f t="shared" si="0"/>
        <v>0</v>
      </c>
    </row>
    <row r="17" spans="1:35" x14ac:dyDescent="0.2">
      <c r="A17" s="10" t="s">
        <v>119</v>
      </c>
      <c r="B17" s="10"/>
      <c r="C17" s="10"/>
      <c r="D17" s="54">
        <f>'Investigator 1'!D17+'Investigator 2'!D17+'Investigator 3'!D17+'Investigator 4'!D17+'Investigator 5'!D17</f>
        <v>0</v>
      </c>
      <c r="E17" s="16"/>
      <c r="F17" s="36">
        <f>ROUND('Investigator 1'!F17+'Investigator 2'!F17+'Investigator 3'!F17+'Investigator 4'!F17+'Investigator 5'!F17,0)</f>
        <v>0</v>
      </c>
      <c r="H17" s="54">
        <f>'Investigator 1'!H17+'Investigator 2'!H17+'Investigator 3'!H17+'Investigator 4'!H17+'Investigator 5'!H17</f>
        <v>0</v>
      </c>
      <c r="I17" s="45"/>
      <c r="J17" s="36">
        <f>ROUND('Investigator 1'!J17+'Investigator 2'!J17+'Investigator 3'!J17+'Investigator 4'!J17+'Investigator 5'!J17,0)</f>
        <v>0</v>
      </c>
      <c r="L17" s="54">
        <f>'Investigator 1'!L17+'Investigator 2'!L17+'Investigator 3'!L17+'Investigator 4'!L17+'Investigator 5'!L17</f>
        <v>0</v>
      </c>
      <c r="M17" s="45"/>
      <c r="N17" s="36">
        <f>ROUND('Investigator 1'!N17+'Investigator 2'!N17+'Investigator 3'!N17+'Investigator 4'!N17+'Investigator 5'!N17,0)</f>
        <v>0</v>
      </c>
      <c r="P17" s="54">
        <f>'Investigator 1'!P17+'Investigator 2'!P17+'Investigator 3'!P17+'Investigator 4'!P17+'Investigator 5'!P17</f>
        <v>0</v>
      </c>
      <c r="Q17" s="45"/>
      <c r="R17" s="36">
        <f>ROUND('Investigator 1'!R17+'Investigator 2'!R17+'Investigator 3'!R17+'Investigator 4'!R17+'Investigator 5'!R17,0)</f>
        <v>0</v>
      </c>
      <c r="S17" s="14"/>
      <c r="T17" s="54">
        <f>'Investigator 1'!T17+'Investigator 2'!T17+'Investigator 3'!T17+'Investigator 4'!T17+'Investigator 5'!T17</f>
        <v>0</v>
      </c>
      <c r="U17" s="45"/>
      <c r="V17" s="36">
        <f>ROUND('Investigator 1'!V17+'Investigator 2'!V17+'Investigator 3'!V17+'Investigator 4'!V17+'Investigator 5'!V17,0)</f>
        <v>0</v>
      </c>
      <c r="W17" s="14"/>
      <c r="X17" s="75">
        <f t="shared" si="0"/>
        <v>0</v>
      </c>
    </row>
    <row r="18" spans="1:35" x14ac:dyDescent="0.2">
      <c r="A18" s="18" t="s">
        <v>140</v>
      </c>
      <c r="B18" s="18"/>
      <c r="C18" s="18"/>
      <c r="D18" s="55">
        <f>SUM(D9:D17)</f>
        <v>0</v>
      </c>
      <c r="E18" s="18"/>
      <c r="F18" s="65">
        <f>ROUND(SUM(F9:F17),0)</f>
        <v>0</v>
      </c>
      <c r="G18" s="18"/>
      <c r="H18" s="55">
        <f>SUM(H9:H17)</f>
        <v>0</v>
      </c>
      <c r="I18" s="50"/>
      <c r="J18" s="65">
        <f>ROUND(SUM(J9:J17),0)</f>
        <v>0</v>
      </c>
      <c r="K18" s="18"/>
      <c r="L18" s="55">
        <f>SUM(L9:L17)</f>
        <v>0</v>
      </c>
      <c r="M18" s="50"/>
      <c r="N18" s="65">
        <f>ROUND(SUM(N9:N17),0)</f>
        <v>0</v>
      </c>
      <c r="O18" s="18"/>
      <c r="P18" s="55">
        <f>SUM(P9:P17)</f>
        <v>0</v>
      </c>
      <c r="Q18" s="50"/>
      <c r="R18" s="65">
        <f>ROUND(SUM(R9:R17),0)</f>
        <v>0</v>
      </c>
      <c r="S18" s="19"/>
      <c r="T18" s="55">
        <f>SUM(T9:T17)</f>
        <v>0</v>
      </c>
      <c r="U18" s="50"/>
      <c r="V18" s="65">
        <f>ROUND(SUM(V9:V17),0)</f>
        <v>0</v>
      </c>
      <c r="W18" s="19"/>
      <c r="X18" s="65">
        <f>ROUND(SUM(X9:X17),0)</f>
        <v>0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1:35" x14ac:dyDescent="0.2">
      <c r="A19" s="83" t="s">
        <v>26</v>
      </c>
      <c r="B19" s="10"/>
      <c r="C19" s="10"/>
      <c r="D19" s="51" t="s">
        <v>27</v>
      </c>
      <c r="E19" s="10"/>
      <c r="F19" s="14"/>
      <c r="H19" s="51" t="s">
        <v>27</v>
      </c>
      <c r="I19" s="46"/>
      <c r="J19" s="14"/>
      <c r="L19" s="51" t="s">
        <v>27</v>
      </c>
      <c r="M19" s="46"/>
      <c r="N19" s="14"/>
      <c r="P19" s="51" t="s">
        <v>27</v>
      </c>
      <c r="Q19" s="46"/>
      <c r="R19" s="14"/>
      <c r="S19" s="14"/>
      <c r="T19" s="51" t="s">
        <v>27</v>
      </c>
      <c r="U19" s="46"/>
      <c r="V19" s="14"/>
      <c r="W19" s="14"/>
    </row>
    <row r="20" spans="1:35" x14ac:dyDescent="0.2">
      <c r="A20" s="10" t="s">
        <v>28</v>
      </c>
      <c r="B20" s="10"/>
      <c r="C20" s="10"/>
      <c r="D20" s="54">
        <f>'Investigator 1'!D20+'Investigator 2'!D20+'Investigator 3'!D20+'Investigator 4'!D20+'Investigator 5'!D20</f>
        <v>0</v>
      </c>
      <c r="E20" s="16"/>
      <c r="F20" s="36">
        <f>ROUND('Investigator 1'!F20+'Investigator 2'!F20+'Investigator 3'!F20+'Investigator 4'!F20+'Investigator 5'!F20,0)</f>
        <v>0</v>
      </c>
      <c r="H20" s="54">
        <f>'Investigator 1'!H20+'Investigator 2'!H20+'Investigator 3'!H20+'Investigator 4'!H20+'Investigator 5'!H20</f>
        <v>0</v>
      </c>
      <c r="I20" s="45"/>
      <c r="J20" s="36">
        <f>ROUND('Investigator 1'!J20+'Investigator 2'!J20+'Investigator 3'!J20+'Investigator 4'!J20+'Investigator 5'!J20,0)</f>
        <v>0</v>
      </c>
      <c r="L20" s="54">
        <f>'Investigator 1'!L20+'Investigator 2'!L20+'Investigator 3'!L20+'Investigator 4'!L20+'Investigator 5'!L20</f>
        <v>0</v>
      </c>
      <c r="M20" s="45"/>
      <c r="N20" s="36">
        <f>ROUND('Investigator 1'!N20+'Investigator 2'!N20+'Investigator 3'!N20+'Investigator 4'!N20+'Investigator 5'!N20,0)</f>
        <v>0</v>
      </c>
      <c r="P20" s="54">
        <f>'Investigator 1'!P20+'Investigator 2'!P20+'Investigator 3'!P20+'Investigator 4'!P20+'Investigator 5'!P20</f>
        <v>0</v>
      </c>
      <c r="Q20" s="45"/>
      <c r="R20" s="36">
        <f>ROUND('Investigator 1'!R20+'Investigator 2'!R20+'Investigator 3'!R20+'Investigator 4'!R20+'Investigator 5'!R20,0)</f>
        <v>0</v>
      </c>
      <c r="S20" s="14"/>
      <c r="T20" s="54">
        <f>'Investigator 1'!T20+'Investigator 2'!T20+'Investigator 3'!T20+'Investigator 4'!T20+'Investigator 5'!T20</f>
        <v>0</v>
      </c>
      <c r="U20" s="45"/>
      <c r="V20" s="36">
        <f>ROUND('Investigator 1'!V20+'Investigator 2'!V20+'Investigator 3'!V20+'Investigator 4'!V20+'Investigator 5'!V20,0)</f>
        <v>0</v>
      </c>
      <c r="W20" s="14"/>
      <c r="X20" s="75">
        <f>ROUND(+N20+J20+F20+R20+V20,0)</f>
        <v>0</v>
      </c>
    </row>
    <row r="21" spans="1:35" x14ac:dyDescent="0.2">
      <c r="A21" s="10" t="s">
        <v>109</v>
      </c>
      <c r="B21" s="10" t="s">
        <v>30</v>
      </c>
      <c r="C21" s="10"/>
      <c r="D21" s="54">
        <f>'Investigator 1'!D21+'Investigator 2'!D21+'Investigator 3'!D21+'Investigator 4'!D21+'Investigator 5'!D21</f>
        <v>0</v>
      </c>
      <c r="E21" s="71">
        <f>ROUND(1700,0)</f>
        <v>1700</v>
      </c>
      <c r="F21" s="36">
        <f>ROUND('Investigator 1'!F21+'Investigator 2'!F21+'Investigator 3'!F21+'Investigator 4'!F21+'Investigator 5'!F21,0)</f>
        <v>0</v>
      </c>
      <c r="H21" s="54">
        <f>'Investigator 1'!H21+'Investigator 2'!H21+'Investigator 3'!H21+'Investigator 4'!H21+'Investigator 5'!H21</f>
        <v>0</v>
      </c>
      <c r="I21" s="45"/>
      <c r="J21" s="36">
        <f>ROUND('Investigator 1'!J21+'Investigator 2'!J21+'Investigator 3'!J21+'Investigator 4'!J21+'Investigator 5'!J21,0)</f>
        <v>0</v>
      </c>
      <c r="L21" s="54">
        <f>'Investigator 1'!L21+'Investigator 2'!L21+'Investigator 3'!L21+'Investigator 4'!L21+'Investigator 5'!L21</f>
        <v>0</v>
      </c>
      <c r="M21" s="45"/>
      <c r="N21" s="36">
        <f>ROUND('Investigator 1'!N21+'Investigator 2'!N21+'Investigator 3'!N21+'Investigator 4'!N21+'Investigator 5'!N21,0)</f>
        <v>0</v>
      </c>
      <c r="P21" s="54">
        <f>'Investigator 1'!P21+'Investigator 2'!P21+'Investigator 3'!P21+'Investigator 4'!P21+'Investigator 5'!P21</f>
        <v>0</v>
      </c>
      <c r="Q21" s="45"/>
      <c r="R21" s="36">
        <f>ROUND('Investigator 1'!R21+'Investigator 2'!R21+'Investigator 3'!R21+'Investigator 4'!R21+'Investigator 5'!R21,0)</f>
        <v>0</v>
      </c>
      <c r="S21" s="14"/>
      <c r="T21" s="54">
        <f>'Investigator 1'!T21+'Investigator 2'!T21+'Investigator 3'!T21+'Investigator 4'!T21+'Investigator 5'!T21</f>
        <v>0</v>
      </c>
      <c r="U21" s="45"/>
      <c r="V21" s="36">
        <f>ROUND('Investigator 1'!V21+'Investigator 2'!V21+'Investigator 3'!V21+'Investigator 4'!V21+'Investigator 5'!V21,0)</f>
        <v>0</v>
      </c>
      <c r="W21" s="14"/>
      <c r="X21" s="75">
        <f>ROUND(+N21+J21+F21+R21+V21,0)</f>
        <v>0</v>
      </c>
    </row>
    <row r="22" spans="1:35" x14ac:dyDescent="0.2">
      <c r="A22" s="10" t="s">
        <v>29</v>
      </c>
      <c r="B22" s="10" t="s">
        <v>31</v>
      </c>
      <c r="C22" s="10"/>
      <c r="D22" s="54">
        <f>'Investigator 1'!D22+'Investigator 2'!D22+'Investigator 3'!D22+'Investigator 4'!D22+'Investigator 5'!D22</f>
        <v>0</v>
      </c>
      <c r="E22" s="21"/>
      <c r="F22" s="36">
        <f>ROUND('Investigator 1'!F22+'Investigator 2'!F22+'Investigator 3'!F22+'Investigator 4'!F22+'Investigator 5'!F22,0)</f>
        <v>0</v>
      </c>
      <c r="H22" s="54">
        <f>'Investigator 1'!H22+'Investigator 2'!H22+'Investigator 3'!H22+'Investigator 4'!H22+'Investigator 5'!H22</f>
        <v>0</v>
      </c>
      <c r="I22" s="45"/>
      <c r="J22" s="36">
        <f>ROUND('Investigator 1'!J22+'Investigator 2'!J22+'Investigator 3'!J22+'Investigator 4'!J22+'Investigator 5'!J22,0)</f>
        <v>0</v>
      </c>
      <c r="L22" s="54">
        <f>'Investigator 1'!L22+'Investigator 2'!L22+'Investigator 3'!L22+'Investigator 4'!L22+'Investigator 5'!L22</f>
        <v>0</v>
      </c>
      <c r="M22" s="45"/>
      <c r="N22" s="36">
        <f>ROUND('Investigator 1'!N22+'Investigator 2'!N22+'Investigator 3'!N22+'Investigator 4'!N22+'Investigator 5'!N22,0)</f>
        <v>0</v>
      </c>
      <c r="P22" s="54">
        <f>'Investigator 1'!P22+'Investigator 2'!P22+'Investigator 3'!P22+'Investigator 4'!P22+'Investigator 5'!P22</f>
        <v>0</v>
      </c>
      <c r="Q22" s="45"/>
      <c r="R22" s="36">
        <f>ROUND('Investigator 1'!R22+'Investigator 2'!R22+'Investigator 3'!R22+'Investigator 4'!R22+'Investigator 5'!R22,0)</f>
        <v>0</v>
      </c>
      <c r="S22" s="14"/>
      <c r="T22" s="54">
        <f>'Investigator 1'!T22+'Investigator 2'!T22+'Investigator 3'!T22+'Investigator 4'!T22+'Investigator 5'!T22</f>
        <v>0</v>
      </c>
      <c r="U22" s="45"/>
      <c r="V22" s="36">
        <f>ROUND('Investigator 1'!V22+'Investigator 2'!V22+'Investigator 3'!V22+'Investigator 4'!V22+'Investigator 5'!V22,0)</f>
        <v>0</v>
      </c>
      <c r="W22" s="14"/>
      <c r="X22" s="75">
        <f>ROUND(+N22+J22+F22+R22+V22,0)</f>
        <v>0</v>
      </c>
    </row>
    <row r="23" spans="1:35" x14ac:dyDescent="0.2">
      <c r="A23" s="10"/>
      <c r="B23" s="10"/>
      <c r="C23" s="10"/>
      <c r="D23" s="51" t="s">
        <v>32</v>
      </c>
      <c r="E23" s="14"/>
      <c r="F23" s="14"/>
      <c r="H23" s="51" t="s">
        <v>32</v>
      </c>
      <c r="I23" s="45"/>
      <c r="J23" s="14"/>
      <c r="L23" s="51" t="s">
        <v>32</v>
      </c>
      <c r="M23" s="45"/>
      <c r="N23" s="14"/>
      <c r="P23" s="51" t="s">
        <v>32</v>
      </c>
      <c r="Q23" s="45"/>
      <c r="R23" s="14"/>
      <c r="S23" s="14"/>
      <c r="T23" s="51" t="s">
        <v>32</v>
      </c>
      <c r="U23" s="45"/>
      <c r="V23" s="14"/>
      <c r="W23" s="14"/>
      <c r="X23" s="75"/>
    </row>
    <row r="24" spans="1:35" x14ac:dyDescent="0.2">
      <c r="A24" s="10" t="s">
        <v>34</v>
      </c>
      <c r="B24" s="10"/>
      <c r="C24" s="10"/>
      <c r="D24" s="54">
        <f>'Investigator 1'!D24+'Investigator 2'!D24+'Investigator 3'!D24+'Investigator 4'!D24+'Investigator 5'!D24</f>
        <v>0</v>
      </c>
      <c r="E24" s="22"/>
      <c r="F24" s="36">
        <f>ROUND('Investigator 1'!F24+'Investigator 2'!F24+'Investigator 3'!F24+'Investigator 4'!F24+'Investigator 5'!F24,0)</f>
        <v>0</v>
      </c>
      <c r="H24" s="54">
        <f>'Investigator 1'!H24+'Investigator 2'!H24+'Investigator 3'!H24+'Investigator 4'!H24+'Investigator 5'!H24</f>
        <v>0</v>
      </c>
      <c r="I24" s="47"/>
      <c r="J24" s="36">
        <f>ROUND('Investigator 1'!J24+'Investigator 2'!J24+'Investigator 3'!J24+'Investigator 4'!J24+'Investigator 5'!J24,0)</f>
        <v>0</v>
      </c>
      <c r="L24" s="54">
        <f>'Investigator 1'!L24+'Investigator 2'!L24+'Investigator 3'!L24+'Investigator 4'!L24+'Investigator 5'!L24</f>
        <v>0</v>
      </c>
      <c r="M24" s="47"/>
      <c r="N24" s="36">
        <f>ROUND('Investigator 1'!N24+'Investigator 2'!N24+'Investigator 3'!N24+'Investigator 4'!N24+'Investigator 5'!N24,0)</f>
        <v>0</v>
      </c>
      <c r="P24" s="54">
        <f>'Investigator 1'!P24+'Investigator 2'!P24+'Investigator 3'!P24+'Investigator 4'!P24+'Investigator 5'!P24</f>
        <v>0</v>
      </c>
      <c r="Q24" s="47"/>
      <c r="R24" s="36">
        <f>ROUND('Investigator 1'!R24+'Investigator 2'!R24+'Investigator 3'!R24+'Investigator 4'!R24+'Investigator 5'!R24,0)</f>
        <v>0</v>
      </c>
      <c r="S24" s="14"/>
      <c r="T24" s="54">
        <f>'Investigator 1'!T24+'Investigator 2'!T24+'Investigator 3'!T24+'Investigator 4'!T24+'Investigator 5'!T24</f>
        <v>0</v>
      </c>
      <c r="U24" s="47"/>
      <c r="V24" s="36">
        <f>ROUND('Investigator 1'!V24+'Investigator 2'!V24+'Investigator 3'!V24+'Investigator 4'!V24+'Investigator 5'!V24,0)</f>
        <v>0</v>
      </c>
      <c r="W24" s="14"/>
      <c r="X24" s="75">
        <f>ROUND(+N24+J24+F24+R24+V24,0)</f>
        <v>0</v>
      </c>
    </row>
    <row r="25" spans="1:35" x14ac:dyDescent="0.2">
      <c r="A25" s="10" t="s">
        <v>120</v>
      </c>
      <c r="B25" s="10"/>
      <c r="C25" s="10"/>
      <c r="D25" s="54">
        <f>'Investigator 1'!D25+'Investigator 2'!D25+'Investigator 3'!D25+'Investigator 4'!D25+'Investigator 5'!D25</f>
        <v>0</v>
      </c>
      <c r="E25" s="22"/>
      <c r="F25" s="36">
        <f>ROUND('Investigator 1'!F25+'Investigator 2'!F25+'Investigator 3'!F25+'Investigator 4'!F25+'Investigator 5'!F25,0)</f>
        <v>0</v>
      </c>
      <c r="H25" s="54">
        <f>'Investigator 1'!H25+'Investigator 2'!H25+'Investigator 3'!H25+'Investigator 4'!H25+'Investigator 5'!H25</f>
        <v>0</v>
      </c>
      <c r="I25" s="47"/>
      <c r="J25" s="36">
        <f>ROUND('Investigator 1'!J25+'Investigator 2'!J25+'Investigator 3'!J25+'Investigator 4'!J25+'Investigator 5'!J25,0)</f>
        <v>0</v>
      </c>
      <c r="L25" s="54">
        <f>'Investigator 1'!L25+'Investigator 2'!L25+'Investigator 3'!L25+'Investigator 4'!L25+'Investigator 5'!L25</f>
        <v>0</v>
      </c>
      <c r="M25" s="47"/>
      <c r="N25" s="36">
        <f>ROUND('Investigator 1'!N25+'Investigator 2'!N25+'Investigator 3'!N25+'Investigator 4'!N25+'Investigator 5'!N25,0)</f>
        <v>0</v>
      </c>
      <c r="P25" s="54">
        <f>'Investigator 1'!P25+'Investigator 2'!P25+'Investigator 3'!P25+'Investigator 4'!P25+'Investigator 5'!P25</f>
        <v>0</v>
      </c>
      <c r="Q25" s="47"/>
      <c r="R25" s="36">
        <f>ROUND('Investigator 1'!R25+'Investigator 2'!R25+'Investigator 3'!R25+'Investigator 4'!R25+'Investigator 5'!R25,0)</f>
        <v>0</v>
      </c>
      <c r="S25" s="14"/>
      <c r="T25" s="54">
        <f>'Investigator 1'!T25+'Investigator 2'!T25+'Investigator 3'!T25+'Investigator 4'!T25+'Investigator 5'!T25</f>
        <v>0</v>
      </c>
      <c r="U25" s="47"/>
      <c r="V25" s="36">
        <f>ROUND('Investigator 1'!V25+'Investigator 2'!V25+'Investigator 3'!V25+'Investigator 4'!V25+'Investigator 5'!V25,0)</f>
        <v>0</v>
      </c>
      <c r="W25" s="14"/>
      <c r="X25" s="75">
        <f>ROUND(+N25+J25+F25+R25+V25,0)</f>
        <v>0</v>
      </c>
    </row>
    <row r="26" spans="1:35" x14ac:dyDescent="0.2">
      <c r="A26" s="10"/>
      <c r="B26" s="10"/>
      <c r="C26" s="10"/>
      <c r="D26" s="51" t="s">
        <v>27</v>
      </c>
      <c r="E26" s="10"/>
      <c r="F26" s="14"/>
      <c r="H26" s="51" t="s">
        <v>27</v>
      </c>
      <c r="I26" s="46"/>
      <c r="J26" s="14"/>
      <c r="L26" s="51" t="s">
        <v>27</v>
      </c>
      <c r="M26" s="46"/>
      <c r="N26" s="14"/>
      <c r="P26" s="51" t="s">
        <v>27</v>
      </c>
      <c r="Q26" s="46"/>
      <c r="R26" s="14"/>
      <c r="S26" s="14"/>
      <c r="T26" s="51" t="s">
        <v>27</v>
      </c>
      <c r="U26" s="46"/>
      <c r="V26" s="14"/>
      <c r="W26" s="14"/>
      <c r="X26" s="17"/>
    </row>
    <row r="27" spans="1:35" x14ac:dyDescent="0.2">
      <c r="A27" s="10" t="s">
        <v>77</v>
      </c>
      <c r="B27" s="10"/>
      <c r="C27" s="10"/>
      <c r="D27" s="54">
        <f>'Investigator 1'!D27+'Investigator 2'!D27+'Investigator 3'!D27+'Investigator 4'!D27+'Investigator 5'!D27</f>
        <v>0</v>
      </c>
      <c r="E27" s="23"/>
      <c r="F27" s="36">
        <f>ROUND('Investigator 1'!F27+'Investigator 2'!F27+'Investigator 3'!F27+'Investigator 4'!F27+'Investigator 5'!F27,0)</f>
        <v>0</v>
      </c>
      <c r="H27" s="54">
        <f>'Investigator 1'!H27+'Investigator 2'!H27+'Investigator 3'!H27+'Investigator 4'!H27+'Investigator 5'!H27</f>
        <v>0</v>
      </c>
      <c r="I27" s="63"/>
      <c r="J27" s="36">
        <f>ROUND('Investigator 1'!J27+'Investigator 2'!J27+'Investigator 3'!J27+'Investigator 4'!J27+'Investigator 5'!J27,0)</f>
        <v>0</v>
      </c>
      <c r="L27" s="54">
        <f>'Investigator 1'!L27+'Investigator 2'!L27+'Investigator 3'!L27+'Investigator 4'!L27+'Investigator 5'!L27</f>
        <v>0</v>
      </c>
      <c r="M27" s="63"/>
      <c r="N27" s="36">
        <f>ROUND('Investigator 1'!N27+'Investigator 2'!N27+'Investigator 3'!N27+'Investigator 4'!N27+'Investigator 5'!N27,0)</f>
        <v>0</v>
      </c>
      <c r="P27" s="54">
        <f>'Investigator 1'!P27+'Investigator 2'!P27+'Investigator 3'!P27+'Investigator 4'!P27+'Investigator 5'!P27</f>
        <v>0</v>
      </c>
      <c r="Q27" s="63"/>
      <c r="R27" s="36">
        <f>ROUND('Investigator 1'!R27+'Investigator 2'!R27+'Investigator 3'!R27+'Investigator 4'!R27+'Investigator 5'!R27,0)</f>
        <v>0</v>
      </c>
      <c r="S27" s="14"/>
      <c r="T27" s="54">
        <f>'Investigator 1'!T27+'Investigator 2'!T27+'Investigator 3'!T27+'Investigator 4'!T27+'Investigator 5'!T27</f>
        <v>0</v>
      </c>
      <c r="U27" s="63"/>
      <c r="V27" s="36">
        <f>ROUND('Investigator 1'!V27+'Investigator 2'!V27+'Investigator 3'!V27+'Investigator 4'!V27+'Investigator 5'!V27,0)</f>
        <v>0</v>
      </c>
      <c r="W27" s="14"/>
      <c r="X27" s="75">
        <f>ROUND(+N27+J27+F27+R27+V27,0)</f>
        <v>0</v>
      </c>
    </row>
    <row r="28" spans="1:35" x14ac:dyDescent="0.2">
      <c r="A28" s="10" t="s">
        <v>78</v>
      </c>
      <c r="B28" s="10"/>
      <c r="C28" s="10"/>
      <c r="D28" s="54">
        <f>'Investigator 1'!D28+'Investigator 2'!D28+'Investigator 3'!D28+'Investigator 4'!D28+'Investigator 5'!D28</f>
        <v>0</v>
      </c>
      <c r="E28" s="23"/>
      <c r="F28" s="36">
        <f>ROUND('Investigator 1'!F28+'Investigator 2'!F28+'Investigator 3'!F28+'Investigator 4'!F28+'Investigator 5'!F28,0)</f>
        <v>0</v>
      </c>
      <c r="G28" s="17"/>
      <c r="H28" s="54">
        <f>'Investigator 1'!H28+'Investigator 2'!H28+'Investigator 3'!H28+'Investigator 4'!H28+'Investigator 5'!H28</f>
        <v>0</v>
      </c>
      <c r="I28" s="63"/>
      <c r="J28" s="36">
        <f>ROUND('Investigator 1'!J28+'Investigator 2'!J28+'Investigator 3'!J28+'Investigator 4'!J28+'Investigator 5'!J28,0)</f>
        <v>0</v>
      </c>
      <c r="K28" s="17"/>
      <c r="L28" s="54">
        <f>'Investigator 1'!L28+'Investigator 2'!L28+'Investigator 3'!L28+'Investigator 4'!L28+'Investigator 5'!L28</f>
        <v>0</v>
      </c>
      <c r="M28" s="63"/>
      <c r="N28" s="36">
        <f>ROUND('Investigator 1'!N28+'Investigator 2'!N28+'Investigator 3'!N28+'Investigator 4'!N28+'Investigator 5'!N28,0)</f>
        <v>0</v>
      </c>
      <c r="O28" s="17"/>
      <c r="P28" s="54">
        <f>'Investigator 1'!P28+'Investigator 2'!P28+'Investigator 3'!P28+'Investigator 4'!P28+'Investigator 5'!P28</f>
        <v>0</v>
      </c>
      <c r="Q28" s="63"/>
      <c r="R28" s="36">
        <f>ROUND('Investigator 1'!R28+'Investigator 2'!R28+'Investigator 3'!R28+'Investigator 4'!R28+'Investigator 5'!R28,0)</f>
        <v>0</v>
      </c>
      <c r="S28" s="14"/>
      <c r="T28" s="54">
        <f>'Investigator 1'!T28+'Investigator 2'!T28+'Investigator 3'!T28+'Investigator 4'!T28+'Investigator 5'!T28</f>
        <v>0</v>
      </c>
      <c r="U28" s="63"/>
      <c r="V28" s="36">
        <f>ROUND('Investigator 1'!V28+'Investigator 2'!V28+'Investigator 3'!V28+'Investigator 4'!V28+'Investigator 5'!V28,0)</f>
        <v>0</v>
      </c>
      <c r="W28" s="14"/>
      <c r="X28" s="75">
        <f>ROUND(+N28+J28+F28+R28+V28,0)</f>
        <v>0</v>
      </c>
    </row>
    <row r="29" spans="1:35" x14ac:dyDescent="0.2">
      <c r="A29" s="10" t="s">
        <v>79</v>
      </c>
      <c r="B29" s="10"/>
      <c r="C29" s="10"/>
      <c r="D29" s="54">
        <f>'Investigator 1'!D29+'Investigator 2'!D29+'Investigator 3'!D29+'Investigator 4'!D29+'Investigator 5'!D29</f>
        <v>0</v>
      </c>
      <c r="E29" s="23"/>
      <c r="F29" s="36">
        <f>ROUND('Investigator 1'!F29+'Investigator 2'!F29+'Investigator 3'!F29+'Investigator 4'!F29+'Investigator 5'!F29,0)</f>
        <v>0</v>
      </c>
      <c r="G29" s="17"/>
      <c r="H29" s="54">
        <f>'Investigator 1'!H29+'Investigator 2'!H29+'Investigator 3'!H29+'Investigator 4'!H29+'Investigator 5'!H29</f>
        <v>0</v>
      </c>
      <c r="I29" s="63"/>
      <c r="J29" s="36">
        <f>ROUND('Investigator 1'!J29+'Investigator 2'!J29+'Investigator 3'!J29+'Investigator 4'!J29+'Investigator 5'!J29,0)</f>
        <v>0</v>
      </c>
      <c r="K29" s="17"/>
      <c r="L29" s="54">
        <f>'Investigator 1'!L29+'Investigator 2'!L29+'Investigator 3'!L29+'Investigator 4'!L29+'Investigator 5'!L29</f>
        <v>0</v>
      </c>
      <c r="M29" s="63"/>
      <c r="N29" s="36">
        <f>ROUND('Investigator 1'!N29+'Investigator 2'!N29+'Investigator 3'!N29+'Investigator 4'!N29+'Investigator 5'!N29,0)</f>
        <v>0</v>
      </c>
      <c r="O29" s="17"/>
      <c r="P29" s="54">
        <f>'Investigator 1'!P29+'Investigator 2'!P29+'Investigator 3'!P29+'Investigator 4'!P29+'Investigator 5'!P29</f>
        <v>0</v>
      </c>
      <c r="Q29" s="63"/>
      <c r="R29" s="36">
        <f>ROUND('Investigator 1'!R29+'Investigator 2'!R29+'Investigator 3'!R29+'Investigator 4'!R29+'Investigator 5'!R29,0)</f>
        <v>0</v>
      </c>
      <c r="S29" s="14"/>
      <c r="T29" s="54">
        <f>'Investigator 1'!T29+'Investigator 2'!T29+'Investigator 3'!T29+'Investigator 4'!T29+'Investigator 5'!T29</f>
        <v>0</v>
      </c>
      <c r="U29" s="63"/>
      <c r="V29" s="36">
        <f>ROUND('Investigator 1'!V29+'Investigator 2'!V29+'Investigator 3'!V29+'Investigator 4'!V29+'Investigator 5'!V29,0)</f>
        <v>0</v>
      </c>
      <c r="W29" s="14"/>
      <c r="X29" s="75">
        <f>ROUND(+N29+J29+F29+R29+V29,0)</f>
        <v>0</v>
      </c>
    </row>
    <row r="30" spans="1:35" x14ac:dyDescent="0.2">
      <c r="A30" s="10" t="s">
        <v>129</v>
      </c>
      <c r="B30" s="10"/>
      <c r="C30" s="10"/>
      <c r="D30" s="54">
        <f>'Investigator 1'!D30+'Investigator 2'!D30+'Investigator 3'!D30+'Investigator 4'!D30+'Investigator 5'!D30</f>
        <v>0</v>
      </c>
      <c r="E30" s="73"/>
      <c r="F30" s="36">
        <f>ROUND('Investigator 1'!F30+'Investigator 2'!F30+'Investigator 3'!F30+'Investigator 4'!F30+'Investigator 5'!F30,0)</f>
        <v>0</v>
      </c>
      <c r="G30" s="17"/>
      <c r="H30" s="54">
        <f>'Investigator 1'!H30+'Investigator 2'!H30+'Investigator 3'!H30+'Investigator 4'!H30+'Investigator 5'!H30</f>
        <v>0</v>
      </c>
      <c r="I30" s="63"/>
      <c r="J30" s="36">
        <f>ROUND('Investigator 1'!J30+'Investigator 2'!J30+'Investigator 3'!J30+'Investigator 4'!J30+'Investigator 5'!J30,0)</f>
        <v>0</v>
      </c>
      <c r="K30" s="17"/>
      <c r="L30" s="54">
        <f>'Investigator 1'!L30+'Investigator 2'!L30+'Investigator 3'!L30+'Investigator 4'!L30+'Investigator 5'!L30</f>
        <v>0</v>
      </c>
      <c r="M30" s="63"/>
      <c r="N30" s="36">
        <f>ROUND('Investigator 1'!N30+'Investigator 2'!N30+'Investigator 3'!N30+'Investigator 4'!N30+'Investigator 5'!N30,0)</f>
        <v>0</v>
      </c>
      <c r="O30" s="17"/>
      <c r="P30" s="54">
        <f>'Investigator 1'!P30+'Investigator 2'!P30+'Investigator 3'!P30+'Investigator 4'!P30+'Investigator 5'!P30</f>
        <v>0</v>
      </c>
      <c r="Q30" s="63"/>
      <c r="R30" s="36">
        <f>ROUND('Investigator 1'!R30+'Investigator 2'!R30+'Investigator 3'!R30+'Investigator 4'!R30+'Investigator 5'!R30,0)</f>
        <v>0</v>
      </c>
      <c r="S30" s="14"/>
      <c r="T30" s="54">
        <f>'Investigator 1'!T30+'Investigator 2'!T30+'Investigator 3'!T30+'Investigator 4'!T30+'Investigator 5'!T30</f>
        <v>0</v>
      </c>
      <c r="U30" s="63"/>
      <c r="V30" s="36">
        <f>ROUND('Investigator 1'!V30+'Investigator 2'!V30+'Investigator 3'!V30+'Investigator 4'!V30+'Investigator 5'!V30,0)</f>
        <v>0</v>
      </c>
      <c r="W30" s="14"/>
      <c r="X30" s="75">
        <f>ROUND(+N30+J30+F30+R30+V30,0)</f>
        <v>0</v>
      </c>
    </row>
    <row r="31" spans="1:35" x14ac:dyDescent="0.2">
      <c r="A31" s="10"/>
      <c r="B31" s="10"/>
      <c r="C31" s="10"/>
      <c r="D31" s="46" t="s">
        <v>35</v>
      </c>
      <c r="E31" s="14"/>
      <c r="F31" s="14"/>
      <c r="H31" s="46" t="s">
        <v>35</v>
      </c>
      <c r="I31" s="14"/>
      <c r="J31" s="14"/>
      <c r="L31" s="46" t="s">
        <v>35</v>
      </c>
      <c r="M31" s="14"/>
      <c r="N31" s="14"/>
      <c r="P31" s="46" t="s">
        <v>35</v>
      </c>
      <c r="Q31" s="14"/>
      <c r="R31" s="14"/>
      <c r="S31" s="14"/>
      <c r="T31" s="46" t="s">
        <v>35</v>
      </c>
      <c r="U31" s="14"/>
      <c r="V31" s="14"/>
      <c r="W31" s="14"/>
    </row>
    <row r="32" spans="1:35" x14ac:dyDescent="0.2">
      <c r="A32" s="10" t="s">
        <v>36</v>
      </c>
      <c r="B32" s="10"/>
      <c r="C32" s="10"/>
      <c r="D32" s="54">
        <f>'Investigator 1'!D32+'Investigator 2'!D32+'Investigator 3'!D32+'Investigator 4'!D32+'Investigator 5'!D32</f>
        <v>0</v>
      </c>
      <c r="E32" s="14">
        <f>'Investigator 1'!E32</f>
        <v>339.24</v>
      </c>
      <c r="F32" s="36">
        <f>ROUND('Investigator 1'!F32+'Investigator 2'!F32+'Investigator 3'!F32+'Investigator 4'!F32+'Investigator 5'!F32,0)</f>
        <v>0</v>
      </c>
      <c r="H32" s="54">
        <f>'Investigator 1'!H32+'Investigator 2'!H32+'Investigator 3'!H32+'Investigator 4'!H32+'Investigator 5'!H32</f>
        <v>0</v>
      </c>
      <c r="I32" s="14">
        <f>ROUND(E32*$Z$3,0)</f>
        <v>356</v>
      </c>
      <c r="J32" s="36">
        <f>ROUND('Investigator 1'!J32+'Investigator 2'!J32+'Investigator 3'!J32+'Investigator 4'!J32+'Investigator 5'!J32,0)</f>
        <v>0</v>
      </c>
      <c r="L32" s="54">
        <f>'Investigator 1'!L32+'Investigator 2'!L32+'Investigator 3'!L32+'Investigator 4'!L32+'Investigator 5'!L32</f>
        <v>0</v>
      </c>
      <c r="M32" s="14">
        <f>ROUND(I32*$Z$3,0)</f>
        <v>374</v>
      </c>
      <c r="N32" s="36">
        <f>ROUND('Investigator 1'!N32+'Investigator 2'!N32+'Investigator 3'!N32+'Investigator 4'!N32+'Investigator 5'!N32,0)</f>
        <v>0</v>
      </c>
      <c r="P32" s="54">
        <f>'Investigator 1'!P32+'Investigator 2'!P32+'Investigator 3'!P32+'Investigator 4'!P32+'Investigator 5'!P32</f>
        <v>0</v>
      </c>
      <c r="Q32" s="14">
        <f>ROUND(M32*$Z$3,0)</f>
        <v>393</v>
      </c>
      <c r="R32" s="36">
        <f>ROUND('Investigator 1'!R32+'Investigator 2'!R32+'Investigator 3'!R32+'Investigator 4'!R32+'Investigator 5'!R32,0)</f>
        <v>0</v>
      </c>
      <c r="S32" s="14"/>
      <c r="T32" s="54">
        <f>'Investigator 1'!T32+'Investigator 2'!T32+'Investigator 3'!T32+'Investigator 4'!T32+'Investigator 5'!T32</f>
        <v>0</v>
      </c>
      <c r="U32" s="14">
        <f>ROUND(Q32*$Z$3,0)</f>
        <v>413</v>
      </c>
      <c r="V32" s="36">
        <f>ROUND('Investigator 1'!V32+'Investigator 2'!V32+'Investigator 3'!V32+'Investigator 4'!V32+'Investigator 5'!V32,0)</f>
        <v>0</v>
      </c>
      <c r="W32" s="14"/>
      <c r="X32" s="75">
        <f>ROUND(+N32+J32+F32+R32+V32,0)</f>
        <v>0</v>
      </c>
    </row>
    <row r="33" spans="1:69" x14ac:dyDescent="0.2">
      <c r="A33" s="18" t="s">
        <v>37</v>
      </c>
      <c r="B33" s="18"/>
      <c r="C33" s="18"/>
      <c r="D33" s="49"/>
      <c r="E33" s="18"/>
      <c r="F33" s="65">
        <f>ROUND(SUM(F18:F32),0)</f>
        <v>0</v>
      </c>
      <c r="G33" s="18"/>
      <c r="H33" s="49"/>
      <c r="I33" s="18"/>
      <c r="J33" s="65">
        <f>ROUND(SUM(J18:J32),0)</f>
        <v>0</v>
      </c>
      <c r="K33" s="18"/>
      <c r="L33" s="49"/>
      <c r="M33" s="18"/>
      <c r="N33" s="65">
        <f>ROUND(SUM(N18:N32),0)</f>
        <v>0</v>
      </c>
      <c r="O33" s="18"/>
      <c r="P33" s="49"/>
      <c r="Q33" s="18"/>
      <c r="R33" s="65">
        <f>ROUND(SUM(R18:R32),0)</f>
        <v>0</v>
      </c>
      <c r="S33" s="19"/>
      <c r="T33" s="49"/>
      <c r="U33" s="18"/>
      <c r="V33" s="65">
        <f>ROUND(SUM(V18:V32),0)</f>
        <v>0</v>
      </c>
      <c r="W33" s="19"/>
      <c r="X33" s="65">
        <f>ROUND(SUM(X18:X32),0)</f>
        <v>0</v>
      </c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1:69" x14ac:dyDescent="0.2">
      <c r="A34" s="83" t="s">
        <v>38</v>
      </c>
      <c r="B34" s="10"/>
      <c r="C34" s="10"/>
      <c r="D34" s="45"/>
      <c r="E34" s="25"/>
      <c r="F34" s="14"/>
      <c r="H34" s="45"/>
      <c r="I34" s="25"/>
      <c r="J34" s="14"/>
      <c r="L34" s="45"/>
      <c r="M34" s="25"/>
      <c r="N34" s="14"/>
      <c r="P34" s="45"/>
      <c r="Q34" s="25"/>
      <c r="R34" s="14"/>
      <c r="S34" s="14"/>
      <c r="T34" s="45"/>
      <c r="U34" s="25"/>
      <c r="V34" s="14"/>
      <c r="W34" s="14"/>
    </row>
    <row r="35" spans="1:69" x14ac:dyDescent="0.2">
      <c r="A35" s="10" t="s">
        <v>122</v>
      </c>
      <c r="B35" s="10"/>
      <c r="C35" s="10"/>
      <c r="D35" s="45"/>
      <c r="E35" s="64">
        <f>'Investigator 1'!E39</f>
        <v>0.22</v>
      </c>
      <c r="F35" s="36">
        <f>ROUND('Investigator 1'!F39+'Investigator 2'!F35+'Investigator 3'!F35+'Investigator 4'!F35+'Investigator 5'!F35,0)</f>
        <v>0</v>
      </c>
      <c r="H35" s="45"/>
      <c r="I35" s="34">
        <f>'Investigator 1'!I39</f>
        <v>0.22</v>
      </c>
      <c r="J35" s="36">
        <f>ROUND('Investigator 1'!J39+'Investigator 2'!J35+'Investigator 3'!J35+'Investigator 4'!J35+'Investigator 5'!J35,0)</f>
        <v>0</v>
      </c>
      <c r="L35" s="45"/>
      <c r="M35" s="34">
        <f>'Investigator 1'!M39</f>
        <v>0.22</v>
      </c>
      <c r="N35" s="36">
        <f>ROUND('Investigator 1'!N39+'Investigator 2'!N35+'Investigator 3'!N35+'Investigator 4'!N35+'Investigator 5'!N35,0)</f>
        <v>0</v>
      </c>
      <c r="P35" s="45"/>
      <c r="Q35" s="34">
        <f>'Investigator 1'!Q39</f>
        <v>0.22</v>
      </c>
      <c r="R35" s="36">
        <f>ROUND('Investigator 1'!R39+'Investigator 2'!R35+'Investigator 3'!R35+'Investigator 4'!R35+'Investigator 5'!R35,0)</f>
        <v>0</v>
      </c>
      <c r="S35" s="14"/>
      <c r="T35" s="45"/>
      <c r="U35" s="34">
        <f>'Investigator 1'!U39</f>
        <v>0.22</v>
      </c>
      <c r="V35" s="36">
        <f>ROUND('Investigator 1'!V39+'Investigator 2'!V35+'Investigator 3'!V35+'Investigator 4'!V35+'Investigator 5'!V35,0)</f>
        <v>0</v>
      </c>
      <c r="W35" s="14"/>
      <c r="X35" s="75">
        <f t="shared" ref="X35:X40" si="1">ROUND(+N35+J35+F35+R35+V35,0)</f>
        <v>0</v>
      </c>
    </row>
    <row r="36" spans="1:69" x14ac:dyDescent="0.2">
      <c r="A36" s="10" t="s">
        <v>146</v>
      </c>
      <c r="B36" s="10"/>
      <c r="C36" s="10"/>
      <c r="D36" s="45"/>
      <c r="E36" s="64">
        <f>'Investigator 1'!E40</f>
        <v>0.29199999999999998</v>
      </c>
      <c r="F36" s="36">
        <f>ROUND('Investigator 1'!F40+'Investigator 2'!F36+'Investigator 3'!F36+'Investigator 4'!F36+'Investigator 5'!F36,0)</f>
        <v>0</v>
      </c>
      <c r="H36" s="45"/>
      <c r="I36" s="34">
        <f>'Investigator 1'!I40</f>
        <v>0.29399999999999998</v>
      </c>
      <c r="J36" s="36">
        <f>ROUND('Investigator 1'!J40+'Investigator 2'!J36+'Investigator 3'!J36+'Investigator 4'!J36+'Investigator 5'!J36,0)</f>
        <v>0</v>
      </c>
      <c r="L36" s="45"/>
      <c r="M36" s="34">
        <f>'Investigator 1'!M40</f>
        <v>0.29599999999999999</v>
      </c>
      <c r="N36" s="36">
        <f>ROUND('Investigator 1'!N40+'Investigator 2'!N36+'Investigator 3'!N36+'Investigator 4'!N36+'Investigator 5'!N36,0)</f>
        <v>0</v>
      </c>
      <c r="P36" s="45"/>
      <c r="Q36" s="34">
        <f>'Investigator 1'!Q40</f>
        <v>0.29799999999999999</v>
      </c>
      <c r="R36" s="36">
        <f>ROUND('Investigator 1'!R40+'Investigator 2'!R36+'Investigator 3'!R36+'Investigator 4'!R36+'Investigator 5'!R36,0)</f>
        <v>0</v>
      </c>
      <c r="S36" s="14"/>
      <c r="T36" s="45"/>
      <c r="U36" s="34">
        <f>'Investigator 1'!U40</f>
        <v>0.29799999999999999</v>
      </c>
      <c r="V36" s="36">
        <f>ROUND('Investigator 1'!V40+'Investigator 2'!V36+'Investigator 3'!V36+'Investigator 4'!V36+'Investigator 5'!V36,0)</f>
        <v>0</v>
      </c>
      <c r="W36" s="14"/>
      <c r="X36" s="75">
        <f t="shared" si="1"/>
        <v>0</v>
      </c>
    </row>
    <row r="37" spans="1:69" x14ac:dyDescent="0.2">
      <c r="A37" s="10" t="s">
        <v>147</v>
      </c>
      <c r="B37" s="10"/>
      <c r="C37" s="10"/>
      <c r="D37" s="45"/>
      <c r="E37" s="64">
        <f>'Investigator 1'!E41</f>
        <v>0.35499999999999998</v>
      </c>
      <c r="F37" s="36">
        <f>ROUND('Investigator 1'!F41+'Investigator 2'!F37+'Investigator 3'!F37+'Investigator 4'!F37+'Investigator 5'!F37,0)</f>
        <v>0</v>
      </c>
      <c r="H37" s="45"/>
      <c r="I37" s="34">
        <f>'Investigator 1'!I41</f>
        <v>0.36</v>
      </c>
      <c r="J37" s="36">
        <f>ROUND('Investigator 1'!J41+'Investigator 2'!J37+'Investigator 3'!J37+'Investigator 4'!J37+'Investigator 5'!J37,0)</f>
        <v>0</v>
      </c>
      <c r="L37" s="45"/>
      <c r="M37" s="34">
        <f>'Investigator 1'!M41</f>
        <v>0.36599999999999999</v>
      </c>
      <c r="N37" s="36">
        <f>ROUND('Investigator 1'!N41+'Investigator 2'!N37+'Investigator 3'!N37+'Investigator 4'!N37+'Investigator 5'!N37,0)</f>
        <v>0</v>
      </c>
      <c r="P37" s="45"/>
      <c r="Q37" s="34">
        <f>'Investigator 1'!Q41</f>
        <v>0.372</v>
      </c>
      <c r="R37" s="36">
        <f>ROUND('Investigator 1'!R41+'Investigator 2'!R37+'Investigator 3'!R37+'Investigator 4'!R37+'Investigator 5'!R37,0)</f>
        <v>0</v>
      </c>
      <c r="S37" s="14"/>
      <c r="T37" s="45"/>
      <c r="U37" s="34">
        <f>'Investigator 1'!U41</f>
        <v>0.372</v>
      </c>
      <c r="V37" s="36">
        <f>ROUND('Investigator 1'!V41+'Investigator 2'!V37+'Investigator 3'!V37+'Investigator 4'!V37+'Investigator 5'!V37,0)</f>
        <v>0</v>
      </c>
      <c r="W37" s="14"/>
      <c r="X37" s="75">
        <f t="shared" si="1"/>
        <v>0</v>
      </c>
    </row>
    <row r="38" spans="1:69" x14ac:dyDescent="0.2">
      <c r="A38" s="10" t="s">
        <v>123</v>
      </c>
      <c r="B38" s="10"/>
      <c r="C38" s="10"/>
      <c r="D38" s="45"/>
      <c r="E38" s="64">
        <f>'Investigator 1'!E42</f>
        <v>0.26800000000000002</v>
      </c>
      <c r="F38" s="36">
        <f>ROUND('Investigator 1'!F42+'Investigator 2'!F38+'Investigator 3'!F38+'Investigator 4'!F38+'Investigator 5'!F38,0)</f>
        <v>0</v>
      </c>
      <c r="H38" s="45"/>
      <c r="I38" s="34">
        <f>'Investigator 1'!I42</f>
        <v>0.27300000000000002</v>
      </c>
      <c r="J38" s="36">
        <f>ROUND('Investigator 1'!J42+'Investigator 2'!J38+'Investigator 3'!J38+'Investigator 4'!J38+'Investigator 5'!J38,0)</f>
        <v>0</v>
      </c>
      <c r="L38" s="45"/>
      <c r="M38" s="34">
        <f>'Investigator 1'!M42</f>
        <v>0.27900000000000003</v>
      </c>
      <c r="N38" s="36">
        <f>ROUND('Investigator 1'!N42+'Investigator 2'!N38+'Investigator 3'!N38+'Investigator 4'!N38+'Investigator 5'!N38,0)</f>
        <v>0</v>
      </c>
      <c r="P38" s="45"/>
      <c r="Q38" s="34">
        <f>'Investigator 1'!Q42</f>
        <v>0.27900000000000003</v>
      </c>
      <c r="R38" s="36">
        <f>ROUND('Investigator 1'!R42+'Investigator 2'!R38+'Investigator 3'!R38+'Investigator 4'!R38+'Investigator 5'!R38,0)</f>
        <v>0</v>
      </c>
      <c r="S38" s="14"/>
      <c r="T38" s="45"/>
      <c r="U38" s="34">
        <f>'Investigator 1'!U42</f>
        <v>0.27900000000000003</v>
      </c>
      <c r="V38" s="36">
        <f>ROUND('Investigator 1'!V42+'Investigator 2'!V38+'Investigator 3'!V38+'Investigator 4'!V38+'Investigator 5'!V38,0)</f>
        <v>0</v>
      </c>
      <c r="W38" s="14"/>
      <c r="X38" s="75">
        <f t="shared" si="1"/>
        <v>0</v>
      </c>
    </row>
    <row r="39" spans="1:69" x14ac:dyDescent="0.2">
      <c r="A39" s="10" t="s">
        <v>124</v>
      </c>
      <c r="B39" s="10"/>
      <c r="C39" s="10"/>
      <c r="D39" s="45"/>
      <c r="E39" s="64" t="str">
        <f>'Investigator 1'!E43</f>
        <v>1%</v>
      </c>
      <c r="F39" s="36">
        <f>ROUND('Investigator 1'!F43+'Investigator 2'!F39+'Investigator 3'!F39+'Investigator 4'!F39+'Investigator 5'!F39,0)</f>
        <v>0</v>
      </c>
      <c r="H39" s="45"/>
      <c r="I39" s="34">
        <f>ROUND(E39*1.1,2)</f>
        <v>0.01</v>
      </c>
      <c r="J39" s="36">
        <f>ROUND('Investigator 1'!J43+'Investigator 2'!J39+'Investigator 3'!J39+'Investigator 4'!J39+'Investigator 5'!J39,0)</f>
        <v>0</v>
      </c>
      <c r="L39" s="45"/>
      <c r="M39" s="34">
        <f>'Investigator 1'!M43</f>
        <v>0.01</v>
      </c>
      <c r="N39" s="36">
        <f>ROUND('Investigator 1'!N43+'Investigator 2'!N39+'Investigator 3'!N39+'Investigator 4'!N39+'Investigator 5'!N39,0)</f>
        <v>0</v>
      </c>
      <c r="P39" s="45"/>
      <c r="Q39" s="34">
        <f>'Investigator 1'!Q43</f>
        <v>0.01</v>
      </c>
      <c r="R39" s="36">
        <f>ROUND('Investigator 1'!R43+'Investigator 2'!R39+'Investigator 3'!R39+'Investigator 4'!R39+'Investigator 5'!R39,0)</f>
        <v>0</v>
      </c>
      <c r="S39" s="14"/>
      <c r="T39" s="45"/>
      <c r="U39" s="34">
        <f>'Investigator 1'!U43</f>
        <v>0.01</v>
      </c>
      <c r="V39" s="36">
        <f>ROUND('Investigator 1'!V43+'Investigator 2'!V39+'Investigator 3'!V39+'Investigator 4'!V39+'Investigator 5'!V39,0)</f>
        <v>0</v>
      </c>
      <c r="W39" s="14"/>
      <c r="X39" s="75">
        <f t="shared" si="1"/>
        <v>0</v>
      </c>
    </row>
    <row r="40" spans="1:69" x14ac:dyDescent="0.2">
      <c r="A40" s="10" t="s">
        <v>134</v>
      </c>
      <c r="B40" s="10"/>
      <c r="C40" s="10"/>
      <c r="D40" s="54">
        <f>'Investigator 1'!D46+'Investigator 2'!D40+'Investigator 3'!D40+'Investigator 4'!D40+'Investigator 5'!D40</f>
        <v>0</v>
      </c>
      <c r="E40" s="14">
        <f>'Investigator 1'!E46</f>
        <v>373</v>
      </c>
      <c r="F40" s="36">
        <f>ROUND('Investigator 1'!F46+'Investigator 2'!F40+'Investigator 3'!F40+'Investigator 4'!F40+'Investigator 5'!F40,0)</f>
        <v>0</v>
      </c>
      <c r="H40" s="54">
        <f>'Investigator 1'!H46+'Investigator 2'!H40+'Investigator 3'!H40+'Investigator 4'!H40+'Investigator 5'!H40</f>
        <v>0</v>
      </c>
      <c r="I40" s="14">
        <f>'Investigator 1'!I46</f>
        <v>410</v>
      </c>
      <c r="J40" s="36">
        <f>ROUND('Investigator 1'!J46+'Investigator 2'!J40+'Investigator 3'!J40+'Investigator 4'!J40+'Investigator 5'!J40,0)</f>
        <v>0</v>
      </c>
      <c r="L40" s="54">
        <f>'Investigator 1'!L46+'Investigator 2'!L40+'Investigator 3'!L40+'Investigator 4'!L40+'Investigator 5'!L40</f>
        <v>0</v>
      </c>
      <c r="M40" s="14">
        <f>'Investigator 1'!M46</f>
        <v>451</v>
      </c>
      <c r="N40" s="36">
        <f>ROUND('Investigator 1'!N46+'Investigator 2'!N40+'Investigator 3'!N40+'Investigator 4'!N40+'Investigator 5'!N40,0)</f>
        <v>0</v>
      </c>
      <c r="P40" s="54">
        <f>'Investigator 1'!P46+'Investigator 2'!P40+'Investigator 3'!P40+'Investigator 4'!P40+'Investigator 5'!P40</f>
        <v>0</v>
      </c>
      <c r="Q40" s="14">
        <f>'Investigator 1'!Q46</f>
        <v>496</v>
      </c>
      <c r="R40" s="36">
        <f>ROUND('Investigator 1'!R46+'Investigator 2'!R40+'Investigator 3'!R40+'Investigator 4'!R40+'Investigator 5'!R40,0)</f>
        <v>0</v>
      </c>
      <c r="S40" s="14"/>
      <c r="T40" s="54">
        <f>'Investigator 1'!T46+'Investigator 2'!T40+'Investigator 3'!T40+'Investigator 4'!T40+'Investigator 5'!T40</f>
        <v>0</v>
      </c>
      <c r="U40" s="14">
        <f>'Investigator 1'!U46</f>
        <v>496</v>
      </c>
      <c r="V40" s="36">
        <f>ROUND('Investigator 1'!V46+'Investigator 2'!V40+'Investigator 3'!V40+'Investigator 4'!V40+'Investigator 5'!V40,0)</f>
        <v>0</v>
      </c>
      <c r="W40" s="14"/>
      <c r="X40" s="75">
        <f t="shared" si="1"/>
        <v>0</v>
      </c>
    </row>
    <row r="41" spans="1:69" x14ac:dyDescent="0.2">
      <c r="A41" s="18" t="s">
        <v>39</v>
      </c>
      <c r="B41" s="18"/>
      <c r="C41" s="18"/>
      <c r="D41" s="19"/>
      <c r="E41" s="27"/>
      <c r="F41" s="65">
        <f>ROUND(SUM(F35:F40),0)</f>
        <v>0</v>
      </c>
      <c r="G41" s="18"/>
      <c r="H41" s="19"/>
      <c r="I41" s="27"/>
      <c r="J41" s="65">
        <f>ROUND(SUM(J35:J40),0)</f>
        <v>0</v>
      </c>
      <c r="K41" s="18"/>
      <c r="L41" s="19"/>
      <c r="M41" s="27"/>
      <c r="N41" s="65">
        <f>ROUND(SUM(N35:N40),0)</f>
        <v>0</v>
      </c>
      <c r="O41" s="18"/>
      <c r="P41" s="19"/>
      <c r="Q41" s="27"/>
      <c r="R41" s="65">
        <f>ROUND(SUM(R35:R40),0)</f>
        <v>0</v>
      </c>
      <c r="S41" s="19"/>
      <c r="T41" s="19"/>
      <c r="U41" s="27"/>
      <c r="V41" s="65">
        <f>ROUND(SUM(V35:V40),0)</f>
        <v>0</v>
      </c>
      <c r="W41" s="19"/>
      <c r="X41" s="65">
        <f>ROUND(SUM(X35:X40),0)</f>
        <v>0</v>
      </c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69" x14ac:dyDescent="0.2">
      <c r="A42" s="18" t="s">
        <v>40</v>
      </c>
      <c r="B42" s="18"/>
      <c r="C42" s="18"/>
      <c r="D42" s="19"/>
      <c r="E42" s="18"/>
      <c r="F42" s="65">
        <f>ROUND(F41+F33,0)</f>
        <v>0</v>
      </c>
      <c r="G42" s="18"/>
      <c r="H42" s="19"/>
      <c r="I42" s="18"/>
      <c r="J42" s="65">
        <f>ROUND(J41+J33,0)</f>
        <v>0</v>
      </c>
      <c r="K42" s="18"/>
      <c r="L42" s="19"/>
      <c r="M42" s="18"/>
      <c r="N42" s="65">
        <f>ROUND(N41+N33,0)</f>
        <v>0</v>
      </c>
      <c r="O42" s="18"/>
      <c r="P42" s="19"/>
      <c r="Q42" s="18"/>
      <c r="R42" s="65">
        <f>ROUND(R41+R33,0)</f>
        <v>0</v>
      </c>
      <c r="S42" s="19"/>
      <c r="T42" s="19"/>
      <c r="U42" s="18"/>
      <c r="V42" s="65">
        <f>ROUND(V41+V33,0)</f>
        <v>0</v>
      </c>
      <c r="W42" s="19"/>
      <c r="X42" s="65">
        <f>ROUND(X41+X33,0)</f>
        <v>0</v>
      </c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69" s="18" customFormat="1" x14ac:dyDescent="0.2">
      <c r="A43" s="84" t="s">
        <v>81</v>
      </c>
      <c r="F43" s="49"/>
      <c r="G43" s="50"/>
      <c r="J43" s="49"/>
      <c r="K43" s="50"/>
      <c r="N43" s="49"/>
      <c r="O43" s="50"/>
      <c r="R43" s="49"/>
      <c r="S43" s="49"/>
      <c r="V43" s="49"/>
      <c r="W43" s="49"/>
      <c r="X43" s="77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</row>
    <row r="44" spans="1:69" x14ac:dyDescent="0.2">
      <c r="A44" s="10" t="s">
        <v>67</v>
      </c>
      <c r="B44" s="10"/>
      <c r="C44" s="10"/>
      <c r="D44" s="10"/>
      <c r="E44" s="10"/>
      <c r="F44" s="36">
        <f>ROUND('Investigator 1'!F50+'Investigator 2'!F44+'Investigator 3'!F44+'Investigator 4'!F44+'Investigator 5'!F44,0)</f>
        <v>0</v>
      </c>
      <c r="G44" s="48"/>
      <c r="H44" s="10"/>
      <c r="I44" s="10"/>
      <c r="J44" s="36">
        <f>ROUND('Investigator 1'!J50+'Investigator 2'!J44+'Investigator 3'!J44+'Investigator 4'!J44+'Investigator 5'!J44,0)</f>
        <v>0</v>
      </c>
      <c r="K44" s="48"/>
      <c r="L44" s="10"/>
      <c r="M44" s="10"/>
      <c r="N44" s="36">
        <f>ROUND('Investigator 1'!N50+'Investigator 2'!N44+'Investigator 3'!N44+'Investigator 4'!N44+'Investigator 5'!N44,0)</f>
        <v>0</v>
      </c>
      <c r="O44" s="48"/>
      <c r="P44" s="10"/>
      <c r="Q44" s="10"/>
      <c r="R44" s="36">
        <f>ROUND('Investigator 1'!R50+'Investigator 2'!R44+'Investigator 3'!R44+'Investigator 4'!R44+'Investigator 5'!R44,0)</f>
        <v>0</v>
      </c>
      <c r="S44" s="45"/>
      <c r="T44" s="10"/>
      <c r="U44" s="10"/>
      <c r="V44" s="36">
        <f>ROUND('Investigator 1'!V50+'Investigator 2'!V44+'Investigator 3'!V44+'Investigator 4'!V44+'Investigator 5'!V44,0)</f>
        <v>0</v>
      </c>
      <c r="W44" s="45"/>
      <c r="X44" s="78">
        <f t="shared" ref="X44:X50" si="2">ROUND(+N44+J44+F44+R44+V44,0)</f>
        <v>0</v>
      </c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</row>
    <row r="45" spans="1:69" x14ac:dyDescent="0.2">
      <c r="A45" s="10" t="s">
        <v>70</v>
      </c>
      <c r="B45" s="10"/>
      <c r="C45" s="10"/>
      <c r="D45" s="10"/>
      <c r="E45" s="10"/>
      <c r="F45" s="36">
        <f>ROUND('Investigator 1'!F51+'Investigator 2'!F45+'Investigator 3'!F45+'Investigator 4'!F45+'Investigator 5'!F45,0)</f>
        <v>0</v>
      </c>
      <c r="G45" s="48"/>
      <c r="H45" s="10"/>
      <c r="I45" s="10"/>
      <c r="J45" s="36">
        <f>ROUND('Investigator 1'!J51+'Investigator 2'!J45+'Investigator 3'!J45+'Investigator 4'!J45+'Investigator 5'!J45,0)</f>
        <v>0</v>
      </c>
      <c r="K45" s="48"/>
      <c r="L45" s="10"/>
      <c r="M45" s="10"/>
      <c r="N45" s="36">
        <f>ROUND('Investigator 1'!N51+'Investigator 2'!N45+'Investigator 3'!N45+'Investigator 4'!N45+'Investigator 5'!N45,0)</f>
        <v>0</v>
      </c>
      <c r="O45" s="48"/>
      <c r="P45" s="10"/>
      <c r="Q45" s="10"/>
      <c r="R45" s="36">
        <f>ROUND('Investigator 1'!R51+'Investigator 2'!R45+'Investigator 3'!R45+'Investigator 4'!R45+'Investigator 5'!R45,0)</f>
        <v>0</v>
      </c>
      <c r="S45" s="45"/>
      <c r="T45" s="10"/>
      <c r="U45" s="10"/>
      <c r="V45" s="36">
        <f>ROUND('Investigator 1'!V51+'Investigator 2'!V45+'Investigator 3'!V45+'Investigator 4'!V45+'Investigator 5'!V45,0)</f>
        <v>0</v>
      </c>
      <c r="W45" s="45"/>
      <c r="X45" s="78">
        <f t="shared" si="2"/>
        <v>0</v>
      </c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</row>
    <row r="46" spans="1:69" x14ac:dyDescent="0.2">
      <c r="A46" s="10" t="s">
        <v>66</v>
      </c>
      <c r="B46" s="10"/>
      <c r="C46" s="10"/>
      <c r="D46" s="10"/>
      <c r="E46" s="10"/>
      <c r="F46" s="36">
        <f>ROUND('Investigator 1'!F52+'Investigator 2'!F46+'Investigator 3'!F46+'Investigator 4'!F46+'Investigator 5'!F46,0)</f>
        <v>0</v>
      </c>
      <c r="G46" s="48"/>
      <c r="H46" s="10"/>
      <c r="I46" s="10"/>
      <c r="J46" s="36">
        <f>ROUND('Investigator 1'!J52+'Investigator 2'!J46+'Investigator 3'!J46+'Investigator 4'!J46+'Investigator 5'!J46,0)</f>
        <v>0</v>
      </c>
      <c r="K46" s="48"/>
      <c r="L46" s="10"/>
      <c r="M46" s="10"/>
      <c r="N46" s="36">
        <f>ROUND('Investigator 1'!N52+'Investigator 2'!N46+'Investigator 3'!N46+'Investigator 4'!N46+'Investigator 5'!N46,0)</f>
        <v>0</v>
      </c>
      <c r="O46" s="48"/>
      <c r="P46" s="10"/>
      <c r="Q46" s="10"/>
      <c r="R46" s="36">
        <f>ROUND('Investigator 1'!R52+'Investigator 2'!R46+'Investigator 3'!R46+'Investigator 4'!R46+'Investigator 5'!R46,0)</f>
        <v>0</v>
      </c>
      <c r="S46" s="45"/>
      <c r="T46" s="10"/>
      <c r="U46" s="10"/>
      <c r="V46" s="36">
        <f>ROUND('Investigator 1'!V52+'Investigator 2'!V46+'Investigator 3'!V46+'Investigator 4'!V46+'Investigator 5'!V46,0)</f>
        <v>0</v>
      </c>
      <c r="W46" s="45"/>
      <c r="X46" s="78">
        <f t="shared" si="2"/>
        <v>0</v>
      </c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</row>
    <row r="47" spans="1:69" x14ac:dyDescent="0.2">
      <c r="A47" s="10" t="s">
        <v>65</v>
      </c>
      <c r="B47" s="10"/>
      <c r="C47" s="10"/>
      <c r="D47" s="10"/>
      <c r="E47" s="10"/>
      <c r="F47" s="36">
        <f>ROUND('Investigator 1'!F53+'Investigator 2'!F47+'Investigator 3'!F47+'Investigator 4'!F47+'Investigator 5'!F47,0)</f>
        <v>0</v>
      </c>
      <c r="G47" s="48"/>
      <c r="H47" s="10"/>
      <c r="I47" s="10"/>
      <c r="J47" s="36">
        <f>ROUND('Investigator 1'!J53+'Investigator 2'!J47+'Investigator 3'!J47+'Investigator 4'!J47+'Investigator 5'!J47,0)</f>
        <v>0</v>
      </c>
      <c r="K47" s="48"/>
      <c r="L47" s="10"/>
      <c r="M47" s="10"/>
      <c r="N47" s="36">
        <f>ROUND('Investigator 1'!N53+'Investigator 2'!N47+'Investigator 3'!N47+'Investigator 4'!N47+'Investigator 5'!N47,0)</f>
        <v>0</v>
      </c>
      <c r="O47" s="48"/>
      <c r="P47" s="10"/>
      <c r="Q47" s="10"/>
      <c r="R47" s="36">
        <f>ROUND('Investigator 1'!R53+'Investigator 2'!R47+'Investigator 3'!R47+'Investigator 4'!R47+'Investigator 5'!R47,0)</f>
        <v>0</v>
      </c>
      <c r="S47" s="45"/>
      <c r="T47" s="10"/>
      <c r="U47" s="10"/>
      <c r="V47" s="36">
        <f>ROUND('Investigator 1'!V53+'Investigator 2'!V47+'Investigator 3'!V47+'Investigator 4'!V47+'Investigator 5'!V47,0)</f>
        <v>0</v>
      </c>
      <c r="W47" s="45"/>
      <c r="X47" s="78">
        <f t="shared" si="2"/>
        <v>0</v>
      </c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</row>
    <row r="48" spans="1:69" x14ac:dyDescent="0.2">
      <c r="A48" s="18" t="s">
        <v>41</v>
      </c>
      <c r="B48" s="18"/>
      <c r="C48" s="18"/>
      <c r="D48" s="18"/>
      <c r="E48" s="18"/>
      <c r="F48" s="65">
        <f>ROUND(SUM(F43:F47),0)</f>
        <v>0</v>
      </c>
      <c r="G48" s="18"/>
      <c r="H48" s="18"/>
      <c r="I48" s="18"/>
      <c r="J48" s="65">
        <f>ROUND(SUM(J43:J47),0)</f>
        <v>0</v>
      </c>
      <c r="K48" s="18"/>
      <c r="L48" s="18"/>
      <c r="M48" s="18"/>
      <c r="N48" s="65">
        <f>ROUND(SUM(N43:N47),0)</f>
        <v>0</v>
      </c>
      <c r="O48" s="18"/>
      <c r="P48" s="18"/>
      <c r="Q48" s="18"/>
      <c r="R48" s="65">
        <f>ROUND(SUM(R43:R47),0)</f>
        <v>0</v>
      </c>
      <c r="S48" s="19"/>
      <c r="T48" s="18"/>
      <c r="U48" s="18"/>
      <c r="V48" s="65">
        <f>ROUND(SUM(V43:V47),0)</f>
        <v>0</v>
      </c>
      <c r="W48" s="19"/>
      <c r="X48" s="65">
        <f>ROUND(SUM(X43:X47),0)</f>
        <v>0</v>
      </c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:35" x14ac:dyDescent="0.2">
      <c r="A49" s="84" t="s">
        <v>42</v>
      </c>
      <c r="B49" s="10" t="s">
        <v>63</v>
      </c>
      <c r="C49" s="10"/>
      <c r="D49" s="10"/>
      <c r="E49" s="10"/>
      <c r="F49" s="36">
        <f>ROUND('Investigator 1'!F55+'Investigator 2'!F49+'Investigator 3'!F49+'Investigator 4'!F49+'Investigator 5'!F49,0)</f>
        <v>0</v>
      </c>
      <c r="G49" s="48"/>
      <c r="H49" s="10"/>
      <c r="I49" s="10"/>
      <c r="J49" s="36">
        <f>ROUND('Investigator 1'!J55+'Investigator 2'!J49+'Investigator 3'!J49+'Investigator 4'!J49+'Investigator 5'!J49,0)</f>
        <v>0</v>
      </c>
      <c r="K49" s="48"/>
      <c r="L49" s="10"/>
      <c r="M49" s="10"/>
      <c r="N49" s="36">
        <f>ROUND('Investigator 1'!N55+'Investigator 2'!N49+'Investigator 3'!N49+'Investigator 4'!N49+'Investigator 5'!N49,0)</f>
        <v>0</v>
      </c>
      <c r="O49" s="48"/>
      <c r="P49" s="10"/>
      <c r="Q49" s="10"/>
      <c r="R49" s="36">
        <f>ROUND('Investigator 1'!R55+'Investigator 2'!R49+'Investigator 3'!R49+'Investigator 4'!R49+'Investigator 5'!R49,0)</f>
        <v>0</v>
      </c>
      <c r="S49" s="45"/>
      <c r="T49" s="10"/>
      <c r="U49" s="10"/>
      <c r="V49" s="36">
        <f>ROUND('Investigator 1'!V55+'Investigator 2'!V49+'Investigator 3'!V49+'Investigator 4'!V49+'Investigator 5'!V49,0)</f>
        <v>0</v>
      </c>
      <c r="W49" s="45"/>
      <c r="X49" s="78">
        <f t="shared" si="2"/>
        <v>0</v>
      </c>
      <c r="Y49" s="48"/>
    </row>
    <row r="50" spans="1:35" x14ac:dyDescent="0.2">
      <c r="A50" s="10"/>
      <c r="B50" s="10" t="s">
        <v>43</v>
      </c>
      <c r="C50" s="10"/>
      <c r="D50" s="10"/>
      <c r="E50" s="10"/>
      <c r="F50" s="36">
        <f>ROUND('Investigator 1'!F56+'Investigator 2'!F50+'Investigator 3'!F50+'Investigator 4'!F50+'Investigator 5'!F50,0)</f>
        <v>0</v>
      </c>
      <c r="G50" s="48"/>
      <c r="H50" s="10"/>
      <c r="I50" s="10"/>
      <c r="J50" s="36">
        <f>ROUND('Investigator 1'!J56+'Investigator 2'!J50+'Investigator 3'!J50+'Investigator 4'!J50+'Investigator 5'!J50,0)</f>
        <v>0</v>
      </c>
      <c r="K50" s="48"/>
      <c r="L50" s="10"/>
      <c r="M50" s="10"/>
      <c r="N50" s="36">
        <f>ROUND('Investigator 1'!N56+'Investigator 2'!N50+'Investigator 3'!N50+'Investigator 4'!N50+'Investigator 5'!N50,0)</f>
        <v>0</v>
      </c>
      <c r="O50" s="48"/>
      <c r="P50" s="10"/>
      <c r="Q50" s="10"/>
      <c r="R50" s="36">
        <f>ROUND('Investigator 1'!R56+'Investigator 2'!R50+'Investigator 3'!R50+'Investigator 4'!R50+'Investigator 5'!R50,0)</f>
        <v>0</v>
      </c>
      <c r="S50" s="45"/>
      <c r="T50" s="10"/>
      <c r="U50" s="10"/>
      <c r="V50" s="36">
        <f>ROUND('Investigator 1'!V56+'Investigator 2'!V50+'Investigator 3'!V50+'Investigator 4'!V50+'Investigator 5'!V50,0)</f>
        <v>0</v>
      </c>
      <c r="W50" s="45"/>
      <c r="X50" s="78">
        <f t="shared" si="2"/>
        <v>0</v>
      </c>
      <c r="Y50" s="48"/>
    </row>
    <row r="51" spans="1:35" x14ac:dyDescent="0.2">
      <c r="A51" s="85" t="s">
        <v>151</v>
      </c>
      <c r="B51" s="29"/>
      <c r="C51" s="29"/>
      <c r="D51" s="29"/>
      <c r="E51" s="29"/>
      <c r="F51" s="30"/>
      <c r="G51" s="31"/>
      <c r="H51" s="29"/>
      <c r="I51" s="29"/>
      <c r="J51" s="30"/>
      <c r="K51" s="31"/>
      <c r="L51" s="29"/>
      <c r="M51" s="29"/>
      <c r="N51" s="30"/>
      <c r="O51" s="31"/>
      <c r="P51" s="29"/>
      <c r="Q51" s="29"/>
      <c r="R51" s="30"/>
      <c r="S51" s="30"/>
      <c r="T51" s="29"/>
      <c r="U51" s="29"/>
      <c r="V51" s="30"/>
      <c r="W51" s="30"/>
      <c r="X51" s="31"/>
    </row>
    <row r="52" spans="1:35" x14ac:dyDescent="0.2">
      <c r="A52" s="29" t="s">
        <v>44</v>
      </c>
      <c r="B52" s="29"/>
      <c r="C52" s="29"/>
      <c r="D52" s="29"/>
      <c r="E52" s="29"/>
      <c r="F52" s="68">
        <v>0</v>
      </c>
      <c r="G52" s="31"/>
      <c r="H52" s="29"/>
      <c r="I52" s="29"/>
      <c r="J52" s="68">
        <v>0</v>
      </c>
      <c r="K52" s="31"/>
      <c r="L52" s="29"/>
      <c r="M52" s="29"/>
      <c r="N52" s="68">
        <v>0</v>
      </c>
      <c r="O52" s="31"/>
      <c r="P52" s="29"/>
      <c r="Q52" s="29"/>
      <c r="R52" s="68">
        <v>0</v>
      </c>
      <c r="S52" s="30"/>
      <c r="T52" s="29"/>
      <c r="U52" s="29"/>
      <c r="V52" s="68">
        <v>0</v>
      </c>
      <c r="W52" s="30"/>
      <c r="X52" s="76">
        <f>ROUND(+N52+J52+F52+R52+V52,0)</f>
        <v>0</v>
      </c>
    </row>
    <row r="53" spans="1:35" x14ac:dyDescent="0.2">
      <c r="A53" s="29" t="s">
        <v>45</v>
      </c>
      <c r="B53" s="29"/>
      <c r="C53" s="29"/>
      <c r="D53" s="29"/>
      <c r="E53" s="29"/>
      <c r="F53" s="68">
        <v>0</v>
      </c>
      <c r="G53" s="31"/>
      <c r="H53" s="29"/>
      <c r="I53" s="29"/>
      <c r="J53" s="68">
        <v>0</v>
      </c>
      <c r="K53" s="31"/>
      <c r="L53" s="29"/>
      <c r="M53" s="29"/>
      <c r="N53" s="68">
        <v>0</v>
      </c>
      <c r="O53" s="31"/>
      <c r="P53" s="29"/>
      <c r="Q53" s="29"/>
      <c r="R53" s="68">
        <v>0</v>
      </c>
      <c r="S53" s="30"/>
      <c r="T53" s="29"/>
      <c r="U53" s="29"/>
      <c r="V53" s="68">
        <v>0</v>
      </c>
      <c r="W53" s="30"/>
      <c r="X53" s="76">
        <f>ROUND(+N53+J53+F53+R53+V53,0)</f>
        <v>0</v>
      </c>
    </row>
    <row r="54" spans="1:35" x14ac:dyDescent="0.2">
      <c r="A54" s="29" t="s">
        <v>46</v>
      </c>
      <c r="B54" s="29"/>
      <c r="C54" s="29"/>
      <c r="D54" s="29"/>
      <c r="E54" s="30"/>
      <c r="F54" s="68">
        <v>0</v>
      </c>
      <c r="G54" s="31"/>
      <c r="H54" s="29"/>
      <c r="I54" s="30"/>
      <c r="J54" s="68">
        <v>0</v>
      </c>
      <c r="K54" s="31"/>
      <c r="L54" s="29"/>
      <c r="M54" s="30"/>
      <c r="N54" s="68">
        <v>0</v>
      </c>
      <c r="O54" s="31"/>
      <c r="P54" s="29"/>
      <c r="Q54" s="30"/>
      <c r="R54" s="68">
        <v>0</v>
      </c>
      <c r="S54" s="30"/>
      <c r="T54" s="29"/>
      <c r="U54" s="30"/>
      <c r="V54" s="68">
        <v>0</v>
      </c>
      <c r="W54" s="30"/>
      <c r="X54" s="76">
        <f>ROUND(+N54+J54+F54+R54+V54,0)</f>
        <v>0</v>
      </c>
    </row>
    <row r="55" spans="1:35" x14ac:dyDescent="0.2">
      <c r="A55" s="29" t="s">
        <v>47</v>
      </c>
      <c r="B55" s="29"/>
      <c r="C55" s="29"/>
      <c r="D55" s="29"/>
      <c r="E55" s="30"/>
      <c r="F55" s="68">
        <v>0</v>
      </c>
      <c r="G55" s="31"/>
      <c r="H55" s="29"/>
      <c r="I55" s="30"/>
      <c r="J55" s="68">
        <v>0</v>
      </c>
      <c r="K55" s="31"/>
      <c r="L55" s="29"/>
      <c r="M55" s="30"/>
      <c r="N55" s="68">
        <v>0</v>
      </c>
      <c r="O55" s="31"/>
      <c r="P55" s="29"/>
      <c r="Q55" s="30"/>
      <c r="R55" s="68">
        <v>0</v>
      </c>
      <c r="S55" s="30"/>
      <c r="T55" s="29"/>
      <c r="U55" s="30"/>
      <c r="V55" s="68">
        <v>0</v>
      </c>
      <c r="W55" s="30"/>
      <c r="X55" s="76">
        <f>ROUND(+N55+J55+F55+R55+V55,0)</f>
        <v>0</v>
      </c>
    </row>
    <row r="56" spans="1:35" x14ac:dyDescent="0.2">
      <c r="A56" s="28" t="s">
        <v>48</v>
      </c>
      <c r="B56" s="28"/>
      <c r="C56" s="28"/>
      <c r="D56" s="28"/>
      <c r="E56" s="32"/>
      <c r="F56" s="69">
        <f>SUM(F52:F55)</f>
        <v>0</v>
      </c>
      <c r="G56" s="28"/>
      <c r="H56" s="28"/>
      <c r="I56" s="32"/>
      <c r="J56" s="69">
        <f>SUM(J52:J55)</f>
        <v>0</v>
      </c>
      <c r="K56" s="28"/>
      <c r="L56" s="28"/>
      <c r="M56" s="32"/>
      <c r="N56" s="69">
        <f>SUM(N52:N55)</f>
        <v>0</v>
      </c>
      <c r="O56" s="28"/>
      <c r="P56" s="28"/>
      <c r="Q56" s="32"/>
      <c r="R56" s="69">
        <f>SUM(R52:R55)</f>
        <v>0</v>
      </c>
      <c r="S56" s="32"/>
      <c r="T56" s="28"/>
      <c r="U56" s="32"/>
      <c r="V56" s="69">
        <f>SUM(V52:V55)</f>
        <v>0</v>
      </c>
      <c r="W56" s="32"/>
      <c r="X56" s="69">
        <f>ROUND(SUM(X52:X55),0)</f>
        <v>0</v>
      </c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</row>
    <row r="57" spans="1:35" x14ac:dyDescent="0.2">
      <c r="A57" s="84" t="s">
        <v>49</v>
      </c>
      <c r="B57" s="10"/>
      <c r="C57" s="10"/>
      <c r="D57" s="10"/>
      <c r="E57" s="10"/>
      <c r="F57" s="14"/>
      <c r="H57" s="10"/>
      <c r="I57" s="10"/>
      <c r="J57" s="14"/>
      <c r="L57" s="10"/>
      <c r="M57" s="10"/>
      <c r="N57" s="14"/>
      <c r="P57" s="10"/>
      <c r="Q57" s="10"/>
      <c r="R57" s="14"/>
      <c r="S57" s="14"/>
      <c r="T57" s="10"/>
      <c r="U57" s="10"/>
      <c r="V57" s="14"/>
      <c r="W57" s="14"/>
    </row>
    <row r="58" spans="1:35" x14ac:dyDescent="0.2">
      <c r="A58" s="10" t="s">
        <v>64</v>
      </c>
      <c r="B58" s="10"/>
      <c r="C58" s="10"/>
      <c r="D58" s="10"/>
      <c r="E58" s="10"/>
      <c r="F58" s="36">
        <f>ROUND('Investigator 1'!F64+'Investigator 2'!F58+'Investigator 3'!F58+'Investigator 4'!F58+'Investigator 5'!F58,0)</f>
        <v>0</v>
      </c>
      <c r="G58" s="46"/>
      <c r="H58" s="10"/>
      <c r="I58" s="10"/>
      <c r="J58" s="36">
        <f>ROUND('Investigator 1'!J64+'Investigator 2'!J58+'Investigator 3'!J58+'Investigator 4'!J58+'Investigator 5'!J58,0)</f>
        <v>0</v>
      </c>
      <c r="K58" s="45"/>
      <c r="L58" s="10"/>
      <c r="M58" s="10"/>
      <c r="N58" s="36">
        <f>ROUND('Investigator 1'!N64+'Investigator 2'!N58+'Investigator 3'!N58+'Investigator 4'!N58+'Investigator 5'!N58,0)</f>
        <v>0</v>
      </c>
      <c r="O58" s="45"/>
      <c r="P58" s="10"/>
      <c r="Q58" s="10"/>
      <c r="R58" s="36">
        <f>ROUND('Investigator 1'!R64+'Investigator 2'!R58+'Investigator 3'!R58+'Investigator 4'!R58+'Investigator 5'!R58,0)</f>
        <v>0</v>
      </c>
      <c r="S58" s="45"/>
      <c r="T58" s="10"/>
      <c r="U58" s="10"/>
      <c r="V58" s="36">
        <f>ROUND('Investigator 1'!V64+'Investigator 2'!V58+'Investigator 3'!V58+'Investigator 4'!V58+'Investigator 5'!V58,0)</f>
        <v>0</v>
      </c>
      <c r="W58" s="45"/>
      <c r="X58" s="79">
        <f t="shared" ref="X58:X66" si="3">ROUND(+N58+J58+F58+R58+V58,0)</f>
        <v>0</v>
      </c>
      <c r="Y58" s="46"/>
    </row>
    <row r="59" spans="1:35" x14ac:dyDescent="0.2">
      <c r="A59" s="10" t="s">
        <v>68</v>
      </c>
      <c r="B59" s="10"/>
      <c r="C59" s="10"/>
      <c r="D59" s="10"/>
      <c r="E59" s="10"/>
      <c r="F59" s="36">
        <f>ROUND('Investigator 1'!F65+'Investigator 2'!F59+'Investigator 3'!F59+'Investigator 4'!F59+'Investigator 5'!F59,0)</f>
        <v>0</v>
      </c>
      <c r="G59" s="46"/>
      <c r="H59" s="10"/>
      <c r="I59" s="10"/>
      <c r="J59" s="36">
        <f>ROUND('Investigator 1'!J65+'Investigator 2'!J59+'Investigator 3'!J59+'Investigator 4'!J59+'Investigator 5'!J59,0)</f>
        <v>0</v>
      </c>
      <c r="K59" s="45"/>
      <c r="L59" s="10"/>
      <c r="M59" s="10"/>
      <c r="N59" s="36">
        <f>ROUND('Investigator 1'!N65+'Investigator 2'!N59+'Investigator 3'!N59+'Investigator 4'!N59+'Investigator 5'!N59,0)</f>
        <v>0</v>
      </c>
      <c r="O59" s="45"/>
      <c r="P59" s="10"/>
      <c r="Q59" s="10"/>
      <c r="R59" s="36">
        <f>ROUND('Investigator 1'!R65+'Investigator 2'!R59+'Investigator 3'!R59+'Investigator 4'!R59+'Investigator 5'!R59,0)</f>
        <v>0</v>
      </c>
      <c r="S59" s="45"/>
      <c r="T59" s="10"/>
      <c r="U59" s="10"/>
      <c r="V59" s="36">
        <f>ROUND('Investigator 1'!V65+'Investigator 2'!V59+'Investigator 3'!V59+'Investigator 4'!V59+'Investigator 5'!V59,0)</f>
        <v>0</v>
      </c>
      <c r="W59" s="45"/>
      <c r="X59" s="79">
        <f t="shared" si="3"/>
        <v>0</v>
      </c>
      <c r="Y59" s="46"/>
    </row>
    <row r="60" spans="1:35" x14ac:dyDescent="0.2">
      <c r="A60" s="10" t="s">
        <v>80</v>
      </c>
      <c r="B60" s="10"/>
      <c r="C60" s="10"/>
      <c r="D60" s="10"/>
      <c r="E60" s="10"/>
      <c r="F60" s="36">
        <f>ROUND('Investigator 1'!F67+'Investigator 2'!F60+'Investigator 3'!F60+'Investigator 4'!F60+'Investigator 5'!F60,0)</f>
        <v>0</v>
      </c>
      <c r="G60" s="46"/>
      <c r="H60" s="10"/>
      <c r="I60" s="10"/>
      <c r="J60" s="36">
        <f>ROUND('Investigator 1'!J67+'Investigator 2'!J60+'Investigator 3'!J60+'Investigator 4'!J60+'Investigator 5'!J60,0)</f>
        <v>0</v>
      </c>
      <c r="K60" s="45"/>
      <c r="L60" s="10"/>
      <c r="M60" s="10"/>
      <c r="N60" s="36">
        <f>ROUND('Investigator 1'!N67+'Investigator 2'!N60+'Investigator 3'!N60+'Investigator 4'!N60+'Investigator 5'!N60,0)</f>
        <v>0</v>
      </c>
      <c r="O60" s="45"/>
      <c r="P60" s="10"/>
      <c r="Q60" s="10"/>
      <c r="R60" s="36">
        <f>ROUND('Investigator 1'!R67+'Investigator 2'!R60+'Investigator 3'!R60+'Investigator 4'!R60+'Investigator 5'!R60,0)</f>
        <v>0</v>
      </c>
      <c r="S60" s="45"/>
      <c r="T60" s="10"/>
      <c r="U60" s="10"/>
      <c r="V60" s="36">
        <f>ROUND('Investigator 1'!V67+'Investigator 2'!V60+'Investigator 3'!V60+'Investigator 4'!V60+'Investigator 5'!V60,0)</f>
        <v>0</v>
      </c>
      <c r="W60" s="45"/>
      <c r="X60" s="79">
        <f t="shared" si="3"/>
        <v>0</v>
      </c>
      <c r="Y60" s="46"/>
    </row>
    <row r="61" spans="1:35" x14ac:dyDescent="0.2">
      <c r="A61" s="10" t="s">
        <v>69</v>
      </c>
      <c r="B61" s="10"/>
      <c r="C61" s="10"/>
      <c r="D61" s="10"/>
      <c r="E61" s="10"/>
      <c r="F61" s="36">
        <f>ROUND('Investigator 1'!F68+'Investigator 2'!F61+'Investigator 3'!F61+'Investigator 4'!F61+'Investigator 5'!F61,0)</f>
        <v>0</v>
      </c>
      <c r="G61" s="46"/>
      <c r="H61" s="10"/>
      <c r="I61" s="10"/>
      <c r="J61" s="36">
        <f>ROUND('Investigator 1'!J68+'Investigator 2'!J61+'Investigator 3'!J61+'Investigator 4'!J61+'Investigator 5'!J61,0)</f>
        <v>0</v>
      </c>
      <c r="K61" s="45"/>
      <c r="L61" s="10"/>
      <c r="M61" s="10"/>
      <c r="N61" s="36">
        <f>ROUND('Investigator 1'!N68+'Investigator 2'!N61+'Investigator 3'!N61+'Investigator 4'!N61+'Investigator 5'!N61,0)</f>
        <v>0</v>
      </c>
      <c r="O61" s="45"/>
      <c r="P61" s="10"/>
      <c r="Q61" s="10"/>
      <c r="R61" s="36">
        <f>ROUND('Investigator 1'!R68+'Investigator 2'!R61+'Investigator 3'!R61+'Investigator 4'!R61+'Investigator 5'!R61,0)</f>
        <v>0</v>
      </c>
      <c r="S61" s="45"/>
      <c r="T61" s="10"/>
      <c r="U61" s="10"/>
      <c r="V61" s="36">
        <f>ROUND('Investigator 1'!V68+'Investigator 2'!V61+'Investigator 3'!V61+'Investigator 4'!V61+'Investigator 5'!V61,0)</f>
        <v>0</v>
      </c>
      <c r="W61" s="45"/>
      <c r="X61" s="79">
        <f t="shared" si="3"/>
        <v>0</v>
      </c>
      <c r="Y61" s="46"/>
    </row>
    <row r="62" spans="1:35" x14ac:dyDescent="0.2">
      <c r="A62" s="10" t="s">
        <v>50</v>
      </c>
      <c r="B62" s="10"/>
      <c r="C62" s="10"/>
      <c r="D62" s="10"/>
      <c r="E62" s="10"/>
      <c r="F62" s="36">
        <f>ROUND('Investigator 1'!F69+'Investigator 2'!F62+'Investigator 3'!F62+'Investigator 4'!F62+'Investigator 5'!F62,0)</f>
        <v>0</v>
      </c>
      <c r="G62" s="46"/>
      <c r="H62" s="10"/>
      <c r="I62" s="10"/>
      <c r="J62" s="36">
        <f>ROUND('Investigator 1'!J69+'Investigator 2'!J62+'Investigator 3'!J62+'Investigator 4'!J62+'Investigator 5'!J62,0)</f>
        <v>0</v>
      </c>
      <c r="K62" s="47"/>
      <c r="L62" s="10"/>
      <c r="M62" s="10"/>
      <c r="N62" s="36">
        <f>ROUND('Investigator 1'!N69+'Investigator 2'!N62+'Investigator 3'!N62+'Investigator 4'!N62+'Investigator 5'!N62,0)</f>
        <v>0</v>
      </c>
      <c r="O62" s="47"/>
      <c r="P62" s="10"/>
      <c r="Q62" s="10"/>
      <c r="R62" s="36">
        <f>ROUND('Investigator 1'!R69+'Investigator 2'!R62+'Investigator 3'!R62+'Investigator 4'!R62+'Investigator 5'!R62,0)</f>
        <v>0</v>
      </c>
      <c r="S62" s="45"/>
      <c r="T62" s="10"/>
      <c r="U62" s="10"/>
      <c r="V62" s="36">
        <f>ROUND('Investigator 1'!V69+'Investigator 2'!V62+'Investigator 3'!V62+'Investigator 4'!V62+'Investigator 5'!V62,0)</f>
        <v>0</v>
      </c>
      <c r="W62" s="45"/>
      <c r="X62" s="79">
        <f t="shared" si="3"/>
        <v>0</v>
      </c>
      <c r="Y62" s="46"/>
    </row>
    <row r="63" spans="1:35" x14ac:dyDescent="0.2">
      <c r="A63" s="10" t="s">
        <v>148</v>
      </c>
      <c r="B63" s="10"/>
      <c r="C63" s="10"/>
      <c r="D63" s="10"/>
      <c r="E63" s="10"/>
      <c r="F63" s="36">
        <f>ROUND('Investigator 1'!F71+'Investigator 2'!F63+'Investigator 3'!F63+'Investigator 4'!F63+'Investigator 5'!F63,0)</f>
        <v>0</v>
      </c>
      <c r="G63" s="46"/>
      <c r="H63" s="10"/>
      <c r="I63" s="10"/>
      <c r="J63" s="36">
        <f>ROUND('Investigator 1'!J71+'Investigator 2'!J63+'Investigator 3'!J63+'Investigator 4'!J63+'Investigator 5'!J63,0)</f>
        <v>0</v>
      </c>
      <c r="K63" s="47"/>
      <c r="L63" s="10"/>
      <c r="M63" s="10"/>
      <c r="N63" s="36">
        <f>ROUND('Investigator 1'!N71+'Investigator 2'!N63+'Investigator 3'!N63+'Investigator 4'!N63+'Investigator 5'!N63,0)</f>
        <v>0</v>
      </c>
      <c r="O63" s="47"/>
      <c r="P63" s="10"/>
      <c r="Q63" s="10"/>
      <c r="R63" s="36">
        <f>ROUND('Investigator 1'!R71+'Investigator 2'!R63+'Investigator 3'!R63+'Investigator 4'!R63+'Investigator 5'!R63,0)</f>
        <v>0</v>
      </c>
      <c r="S63" s="45"/>
      <c r="T63" s="10"/>
      <c r="U63" s="10"/>
      <c r="V63" s="36">
        <f>ROUND('Investigator 1'!V71+'Investigator 2'!V63+'Investigator 3'!V63+'Investigator 4'!V63+'Investigator 5'!V63,0)</f>
        <v>0</v>
      </c>
      <c r="W63" s="45"/>
      <c r="X63" s="79">
        <f t="shared" si="3"/>
        <v>0</v>
      </c>
      <c r="Y63" s="46"/>
    </row>
    <row r="64" spans="1:35" x14ac:dyDescent="0.2">
      <c r="A64" s="10" t="s">
        <v>51</v>
      </c>
      <c r="B64" s="10"/>
      <c r="C64" s="10"/>
      <c r="D64" s="10"/>
      <c r="E64" s="10"/>
      <c r="F64" s="36">
        <f>ROUND('Investigator 1'!F72+'Investigator 2'!F64+'Investigator 3'!F64+'Investigator 4'!F64+'Investigator 5'!F64,0)</f>
        <v>0</v>
      </c>
      <c r="G64" s="46"/>
      <c r="H64" s="10"/>
      <c r="I64" s="10"/>
      <c r="J64" s="36">
        <f>ROUND('Investigator 1'!J72+'Investigator 2'!J64+'Investigator 3'!J64+'Investigator 4'!J64+'Investigator 5'!J64,0)</f>
        <v>0</v>
      </c>
      <c r="K64" s="46"/>
      <c r="L64" s="10"/>
      <c r="M64" s="10"/>
      <c r="N64" s="36">
        <f>ROUND('Investigator 1'!N72+'Investigator 2'!N64+'Investigator 3'!N64+'Investigator 4'!N64+'Investigator 5'!N64,0)</f>
        <v>0</v>
      </c>
      <c r="O64" s="46"/>
      <c r="P64" s="10"/>
      <c r="Q64" s="10"/>
      <c r="R64" s="36">
        <f>ROUND('Investigator 1'!R72+'Investigator 2'!R64+'Investigator 3'!R64+'Investigator 4'!R64+'Investigator 5'!R64,0)</f>
        <v>0</v>
      </c>
      <c r="S64" s="45"/>
      <c r="T64" s="10"/>
      <c r="U64" s="10"/>
      <c r="V64" s="36">
        <f>ROUND('Investigator 1'!V72+'Investigator 2'!V64+'Investigator 3'!V64+'Investigator 4'!V64+'Investigator 5'!V64,0)</f>
        <v>0</v>
      </c>
      <c r="W64" s="45"/>
      <c r="X64" s="79">
        <f t="shared" si="3"/>
        <v>0</v>
      </c>
      <c r="Y64" s="46"/>
    </row>
    <row r="65" spans="1:35" x14ac:dyDescent="0.2">
      <c r="A65" s="2" t="s">
        <v>52</v>
      </c>
      <c r="F65" s="36">
        <f>ROUND('Investigator 1'!F74+'Investigator 2'!F65+'Investigator 3'!F65+'Investigator 4'!F65+'Investigator 5'!F65,0)</f>
        <v>0</v>
      </c>
      <c r="G65" s="46"/>
      <c r="J65" s="36">
        <f>ROUND('Investigator 1'!J74+'Investigator 2'!J65+'Investigator 3'!J65+'Investigator 4'!J65+'Investigator 5'!J65,0)</f>
        <v>0</v>
      </c>
      <c r="K65" s="46"/>
      <c r="N65" s="36">
        <f>ROUND('Investigator 1'!N74+'Investigator 2'!N65+'Investigator 3'!N65+'Investigator 4'!N65+'Investigator 5'!N65,0)</f>
        <v>0</v>
      </c>
      <c r="O65" s="46"/>
      <c r="R65" s="36">
        <f>ROUND('Investigator 1'!R74+'Investigator 2'!R65+'Investigator 3'!R65+'Investigator 4'!R65+'Investigator 5'!R65,0)</f>
        <v>0</v>
      </c>
      <c r="S65" s="45"/>
      <c r="V65" s="36">
        <f>ROUND('Investigator 1'!V74+'Investigator 2'!V65+'Investigator 3'!V65+'Investigator 4'!V65+'Investigator 5'!V65,0)</f>
        <v>0</v>
      </c>
      <c r="W65" s="45"/>
      <c r="X65" s="79">
        <f t="shared" si="3"/>
        <v>0</v>
      </c>
      <c r="Y65" s="46"/>
    </row>
    <row r="66" spans="1:35" x14ac:dyDescent="0.2">
      <c r="A66" s="2" t="s">
        <v>53</v>
      </c>
      <c r="F66" s="36">
        <f>ROUND('Investigator 1'!F75+'Investigator 2'!F66+'Investigator 3'!F66+'Investigator 4'!F66+'Investigator 5'!F66,0)</f>
        <v>0</v>
      </c>
      <c r="G66" s="46"/>
      <c r="J66" s="36">
        <f>ROUND('Investigator 1'!J75+'Investigator 2'!J66+'Investigator 3'!J66+'Investigator 4'!J66+'Investigator 5'!J66,0)</f>
        <v>0</v>
      </c>
      <c r="K66" s="46"/>
      <c r="N66" s="36">
        <f>ROUND('Investigator 1'!N75+'Investigator 2'!N66+'Investigator 3'!N66+'Investigator 4'!N66+'Investigator 5'!N66,0)</f>
        <v>0</v>
      </c>
      <c r="O66" s="46"/>
      <c r="R66" s="36">
        <f>ROUND('Investigator 1'!R75+'Investigator 2'!R66+'Investigator 3'!R66+'Investigator 4'!R66+'Investigator 5'!R66,0)</f>
        <v>0</v>
      </c>
      <c r="S66" s="45"/>
      <c r="V66" s="36">
        <f>ROUND('Investigator 1'!V75+'Investigator 2'!V66+'Investigator 3'!V66+'Investigator 4'!V66+'Investigator 5'!V66,0)</f>
        <v>0</v>
      </c>
      <c r="W66" s="45"/>
      <c r="X66" s="79">
        <f t="shared" si="3"/>
        <v>0</v>
      </c>
      <c r="Y66" s="46"/>
    </row>
    <row r="67" spans="1:35" x14ac:dyDescent="0.2">
      <c r="A67" s="18" t="s">
        <v>54</v>
      </c>
      <c r="B67" s="18"/>
      <c r="C67" s="18"/>
      <c r="D67" s="18"/>
      <c r="E67" s="18"/>
      <c r="F67" s="65">
        <f>ROUND(SUM(F58:F66),0)</f>
        <v>0</v>
      </c>
      <c r="G67" s="18" t="s">
        <v>73</v>
      </c>
      <c r="H67" s="18"/>
      <c r="I67" s="18"/>
      <c r="J67" s="65">
        <f>ROUND(SUM(J58:J66),0)</f>
        <v>0</v>
      </c>
      <c r="K67" s="18"/>
      <c r="L67" s="18"/>
      <c r="M67" s="18"/>
      <c r="N67" s="65">
        <f>ROUND(SUM(N58:N66),0)</f>
        <v>0</v>
      </c>
      <c r="O67" s="18"/>
      <c r="P67" s="18"/>
      <c r="Q67" s="18"/>
      <c r="R67" s="65">
        <f>ROUND(SUM(R58:R66),0)</f>
        <v>0</v>
      </c>
      <c r="S67" s="19"/>
      <c r="T67" s="18"/>
      <c r="U67" s="18"/>
      <c r="V67" s="65">
        <f>ROUND(SUM(V58:V66),0)</f>
        <v>0</v>
      </c>
      <c r="W67" s="19"/>
      <c r="X67" s="65">
        <f>ROUND(SUM(X58:X66),0)</f>
        <v>0</v>
      </c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1:35" x14ac:dyDescent="0.2">
      <c r="A68" s="18" t="s">
        <v>128</v>
      </c>
      <c r="B68" s="33"/>
      <c r="C68" s="18"/>
      <c r="D68" s="18"/>
      <c r="E68" s="18"/>
      <c r="F68" s="65">
        <f>ROUND('Investigator 1'!F77+'Investigator 2'!F68+'Investigator 3'!F68+'Investigator 4'!F68+'Investigator 5'!F68,0)</f>
        <v>0</v>
      </c>
      <c r="G68" s="19">
        <f>'Investigator 1'!F77+'Investigator 2'!F68+'Investigator 3'!F68+'Investigator 4'!F68+'Investigator 5'!F68</f>
        <v>0</v>
      </c>
      <c r="H68" s="18"/>
      <c r="I68" s="18"/>
      <c r="J68" s="65">
        <f>ROUND('Investigator 1'!J77+'Investigator 2'!J68+'Investigator 3'!J68+'Investigator 4'!J68+'Investigator 5'!J68,0)</f>
        <v>0</v>
      </c>
      <c r="K68" s="19">
        <f>'Investigator 1'!J77+'Investigator 2'!J68+'Investigator 3'!J68+'Investigator 4'!J68+'Investigator 5'!J68</f>
        <v>0</v>
      </c>
      <c r="L68" s="18"/>
      <c r="M68" s="18"/>
      <c r="N68" s="65">
        <f>ROUND('Investigator 1'!N77+'Investigator 2'!N68+'Investigator 3'!N68+'Investigator 4'!N68+'Investigator 5'!N68,0)</f>
        <v>0</v>
      </c>
      <c r="O68" s="19">
        <f>'Investigator 1'!N77+'Investigator 2'!N68+'Investigator 3'!N68+'Investigator 4'!N68+'Investigator 5'!N68</f>
        <v>0</v>
      </c>
      <c r="P68" s="18"/>
      <c r="Q68" s="18"/>
      <c r="R68" s="65">
        <f>ROUND('Investigator 1'!R77+'Investigator 2'!R68+'Investigator 3'!R68+'Investigator 4'!R68+'Investigator 5'!R68,0)</f>
        <v>0</v>
      </c>
      <c r="S68" s="19">
        <f>'Investigator 1'!R77+'Investigator 2'!R68+'Investigator 3'!R68+'Investigator 4'!R68+'Investigator 5'!R68</f>
        <v>0</v>
      </c>
      <c r="T68" s="18"/>
      <c r="U68" s="18"/>
      <c r="V68" s="65">
        <f>ROUND('Investigator 1'!V77+'Investigator 2'!V68+'Investigator 3'!V68+'Investigator 4'!V68+'Investigator 5'!V68,0)</f>
        <v>0</v>
      </c>
      <c r="W68" s="19">
        <f>'Investigator 1'!V77+'Investigator 2'!V68+'Investigator 3'!V68+'Investigator 4'!V68+'Investigator 5'!V68</f>
        <v>0</v>
      </c>
      <c r="X68" s="77">
        <f>ROUND(+N68+J68+F68+R68+V68,0)</f>
        <v>0</v>
      </c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</row>
    <row r="69" spans="1:35" x14ac:dyDescent="0.2">
      <c r="A69" s="84" t="s">
        <v>55</v>
      </c>
      <c r="B69" s="18"/>
      <c r="C69" s="18"/>
      <c r="D69" s="18"/>
      <c r="E69" s="18"/>
      <c r="F69" s="65">
        <f>ROUND(F67+F56+F50+F49+F48+F42,0)</f>
        <v>0</v>
      </c>
      <c r="G69" s="19">
        <f>'Investigator 1'!F78+'Investigator 2'!F69+'Investigator 3'!F69+'Investigator 4'!F69+'Investigator 5'!F69</f>
        <v>0</v>
      </c>
      <c r="H69" s="18"/>
      <c r="I69" s="18"/>
      <c r="J69" s="65">
        <f>ROUND(J67+J56+J50+J49+J48+J42,0)</f>
        <v>0</v>
      </c>
      <c r="K69" s="19">
        <f>'Investigator 1'!J78+'Investigator 2'!J69+'Investigator 3'!J69+'Investigator 4'!J69+'Investigator 5'!J69</f>
        <v>0</v>
      </c>
      <c r="L69" s="18"/>
      <c r="M69" s="18"/>
      <c r="N69" s="65">
        <f>ROUND(N67+N56+N50+N49+N48+N42,0)</f>
        <v>0</v>
      </c>
      <c r="O69" s="19">
        <f>'Investigator 1'!N78+'Investigator 2'!N69+'Investigator 3'!N69+'Investigator 4'!N69+'Investigator 5'!N69</f>
        <v>0</v>
      </c>
      <c r="P69" s="18"/>
      <c r="Q69" s="18"/>
      <c r="R69" s="65">
        <f>ROUND(R67+R56+R50+R49+R48+R42,0)</f>
        <v>0</v>
      </c>
      <c r="S69" s="19">
        <f>'Investigator 1'!R78+'Investigator 2'!R69+'Investigator 3'!R69+'Investigator 4'!R69+'Investigator 5'!R69</f>
        <v>0</v>
      </c>
      <c r="T69" s="18"/>
      <c r="U69" s="18"/>
      <c r="V69" s="65">
        <f>ROUND(V67+V56+V50+V49+V48+V42,0)</f>
        <v>0</v>
      </c>
      <c r="W69" s="19">
        <f>'Investigator 1'!V78+'Investigator 2'!V69+'Investigator 3'!V69+'Investigator 4'!V69+'Investigator 5'!V69</f>
        <v>0</v>
      </c>
      <c r="X69" s="65">
        <f>ROUND(X67+X56+X50+X49+X48+X42,0)</f>
        <v>0</v>
      </c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5" x14ac:dyDescent="0.2">
      <c r="A70" s="83" t="s">
        <v>56</v>
      </c>
      <c r="B70" s="10"/>
      <c r="C70" s="10"/>
      <c r="D70" s="10"/>
      <c r="E70" s="10"/>
      <c r="F70" s="36"/>
      <c r="H70" s="10"/>
      <c r="I70" s="10"/>
      <c r="J70" s="36"/>
      <c r="L70" s="10"/>
      <c r="M70" s="10"/>
      <c r="N70" s="36"/>
      <c r="P70" s="10"/>
      <c r="Q70" s="10"/>
      <c r="R70" s="36"/>
      <c r="T70" s="10"/>
      <c r="U70" s="10"/>
      <c r="V70" s="36"/>
    </row>
    <row r="71" spans="1:35" x14ac:dyDescent="0.2">
      <c r="A71" s="10" t="s">
        <v>57</v>
      </c>
      <c r="B71" s="34"/>
      <c r="C71" s="35"/>
      <c r="D71" s="82">
        <f>'Investigator 1'!D80</f>
        <v>0.51500000000000001</v>
      </c>
      <c r="E71" s="35" t="s">
        <v>58</v>
      </c>
      <c r="F71" s="36"/>
      <c r="H71" s="82">
        <f>'Investigator 1'!H80</f>
        <v>0.51500000000000001</v>
      </c>
      <c r="I71" s="35" t="s">
        <v>58</v>
      </c>
      <c r="J71" s="36"/>
      <c r="L71" s="82">
        <f>'Investigator 1'!L80</f>
        <v>0.51500000000000001</v>
      </c>
      <c r="M71" s="35" t="s">
        <v>58</v>
      </c>
      <c r="N71" s="36"/>
      <c r="P71" s="82">
        <f>'Investigator 1'!P80</f>
        <v>0.51500000000000001</v>
      </c>
      <c r="Q71" s="35" t="s">
        <v>58</v>
      </c>
      <c r="R71" s="36"/>
      <c r="T71" s="82">
        <f>'Investigator 1'!T80</f>
        <v>0.51500000000000001</v>
      </c>
      <c r="U71" s="35" t="s">
        <v>58</v>
      </c>
      <c r="V71" s="36"/>
    </row>
    <row r="72" spans="1:35" x14ac:dyDescent="0.2">
      <c r="A72" s="10" t="s">
        <v>59</v>
      </c>
      <c r="B72" s="36"/>
      <c r="C72" s="10"/>
      <c r="D72" s="36">
        <f>F68</f>
        <v>0</v>
      </c>
      <c r="E72" s="10"/>
      <c r="F72" s="36"/>
      <c r="H72" s="36">
        <f>J68</f>
        <v>0</v>
      </c>
      <c r="I72" s="10"/>
      <c r="J72" s="36"/>
      <c r="L72" s="36">
        <f>N68</f>
        <v>0</v>
      </c>
      <c r="M72" s="10"/>
      <c r="N72" s="36"/>
      <c r="P72" s="36">
        <f>R68</f>
        <v>0</v>
      </c>
      <c r="Q72" s="10"/>
      <c r="R72" s="36"/>
      <c r="T72" s="36">
        <f>V68</f>
        <v>0</v>
      </c>
      <c r="U72" s="10"/>
      <c r="V72" s="36"/>
    </row>
    <row r="73" spans="1:35" x14ac:dyDescent="0.2">
      <c r="A73" s="18" t="s">
        <v>60</v>
      </c>
      <c r="B73" s="18"/>
      <c r="C73" s="18"/>
      <c r="D73" s="18"/>
      <c r="E73" s="18"/>
      <c r="F73" s="65">
        <f>ROUND('Investigator 1'!F82+'Investigator 2'!F73+'Investigator 3'!F73+'Investigator 4'!F73+'Investigator 5'!F73,0)</f>
        <v>0</v>
      </c>
      <c r="G73" s="18"/>
      <c r="H73" s="18"/>
      <c r="I73" s="18"/>
      <c r="J73" s="65">
        <f>ROUND('Investigator 1'!J82+'Investigator 2'!J73+'Investigator 3'!J73+'Investigator 4'!J73+'Investigator 5'!J73,0)</f>
        <v>0</v>
      </c>
      <c r="K73" s="18"/>
      <c r="L73" s="18"/>
      <c r="M73" s="18"/>
      <c r="N73" s="65">
        <f>ROUND('Investigator 1'!N82+'Investigator 2'!N73+'Investigator 3'!N73+'Investigator 4'!N73+'Investigator 5'!N73,0)</f>
        <v>0</v>
      </c>
      <c r="O73" s="18"/>
      <c r="P73" s="18"/>
      <c r="Q73" s="18"/>
      <c r="R73" s="65">
        <f>ROUND('Investigator 1'!R82+'Investigator 2'!R73+'Investigator 3'!R73+'Investigator 4'!R73+'Investigator 5'!R73,0)</f>
        <v>0</v>
      </c>
      <c r="S73" s="18"/>
      <c r="T73" s="18"/>
      <c r="U73" s="18"/>
      <c r="V73" s="65">
        <f>ROUND('Investigator 1'!V82+'Investigator 2'!V73+'Investigator 3'!V73+'Investigator 4'!V73+'Investigator 5'!V73,0)</f>
        <v>0</v>
      </c>
      <c r="W73" s="18"/>
      <c r="X73" s="65">
        <f>ROUND(+N73+J73+F73+R73+V73,0)</f>
        <v>0</v>
      </c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</row>
    <row r="74" spans="1:35" x14ac:dyDescent="0.2">
      <c r="A74" s="83" t="s">
        <v>141</v>
      </c>
      <c r="B74" s="10"/>
      <c r="C74" s="10"/>
      <c r="D74" s="10"/>
      <c r="E74" s="10"/>
      <c r="F74" s="36">
        <f>ROUND(F69+F73,0)</f>
        <v>0</v>
      </c>
      <c r="H74" s="10"/>
      <c r="I74" s="10"/>
      <c r="J74" s="36">
        <f>ROUND(J69+J73,0)</f>
        <v>0</v>
      </c>
      <c r="L74" s="10"/>
      <c r="M74" s="10"/>
      <c r="N74" s="36">
        <f>ROUND(N69+N73,0)</f>
        <v>0</v>
      </c>
      <c r="P74" s="10"/>
      <c r="Q74" s="10"/>
      <c r="R74" s="36">
        <f>ROUND(R69+R73,0)</f>
        <v>0</v>
      </c>
      <c r="T74" s="10"/>
      <c r="U74" s="10"/>
      <c r="V74" s="36">
        <f>ROUND(V69+V73,0)</f>
        <v>0</v>
      </c>
      <c r="X74" s="75">
        <f>ROUND(+N74+J74+F74+R74+V74,0)</f>
        <v>0</v>
      </c>
      <c r="Y74" s="3"/>
    </row>
    <row r="75" spans="1:35" x14ac:dyDescent="0.2">
      <c r="A75" s="10" t="s">
        <v>61</v>
      </c>
      <c r="B75" s="10"/>
      <c r="C75" s="10"/>
      <c r="D75" s="10"/>
      <c r="E75" s="10"/>
      <c r="F75" s="14"/>
      <c r="H75" s="10"/>
      <c r="I75" s="10"/>
      <c r="J75" s="14"/>
      <c r="L75" s="10"/>
      <c r="M75" s="10"/>
      <c r="N75" s="14"/>
      <c r="P75" s="10"/>
      <c r="Q75" s="10"/>
      <c r="R75" s="14"/>
      <c r="T75" s="10"/>
      <c r="U75" s="10"/>
      <c r="V75" s="14"/>
      <c r="X75" s="17"/>
    </row>
    <row r="76" spans="1:35" x14ac:dyDescent="0.2">
      <c r="A76" s="84" t="s">
        <v>62</v>
      </c>
      <c r="B76" s="18"/>
      <c r="C76" s="18"/>
      <c r="D76" s="18"/>
      <c r="E76" s="18"/>
      <c r="F76" s="19">
        <f>ROUND(F74+F75,0)</f>
        <v>0</v>
      </c>
      <c r="G76" s="19">
        <f>'Investigator 1'!F85+'Investigator 2'!F76+'Investigator 3'!F76+'Investigator 4'!F76+'Investigator 5'!F76</f>
        <v>0</v>
      </c>
      <c r="H76" s="18"/>
      <c r="I76" s="18"/>
      <c r="J76" s="19">
        <f>ROUND(J74+J75,0)</f>
        <v>0</v>
      </c>
      <c r="K76" s="19">
        <f>'Investigator 1'!J85+'Investigator 2'!J76+'Investigator 3'!J76+'Investigator 4'!J76+'Investigator 5'!J76</f>
        <v>0</v>
      </c>
      <c r="L76" s="18"/>
      <c r="M76" s="18"/>
      <c r="N76" s="19">
        <f>ROUND(N74+N75,0)</f>
        <v>0</v>
      </c>
      <c r="O76" s="19">
        <f>'Investigator 1'!N85+'Investigator 2'!N76+'Investigator 3'!N76+'Investigator 4'!N76+'Investigator 5'!N76</f>
        <v>0</v>
      </c>
      <c r="P76" s="18"/>
      <c r="Q76" s="18"/>
      <c r="R76" s="19">
        <f>ROUND(R74+R75,0)</f>
        <v>0</v>
      </c>
      <c r="S76" s="19">
        <f>'Investigator 1'!R85+'Investigator 2'!R76+'Investigator 3'!R76+'Investigator 4'!R76+'Investigator 5'!R76</f>
        <v>0</v>
      </c>
      <c r="T76" s="18"/>
      <c r="U76" s="18"/>
      <c r="V76" s="19">
        <f>ROUND(V74+V75,0)</f>
        <v>0</v>
      </c>
      <c r="W76" s="19">
        <f>'Investigator 1'!V85+'Investigator 2'!V76+'Investigator 3'!V76+'Investigator 4'!V76+'Investigator 5'!V76</f>
        <v>0</v>
      </c>
      <c r="X76" s="19">
        <f>ROUND(X74+X75,0)</f>
        <v>0</v>
      </c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</row>
    <row r="77" spans="1:35" x14ac:dyDescent="0.2">
      <c r="A77" s="37"/>
      <c r="B77" s="37"/>
      <c r="C77" s="37"/>
      <c r="D77" s="37"/>
      <c r="E77" s="37"/>
      <c r="F77" s="38"/>
      <c r="G77" s="37"/>
      <c r="H77" s="37"/>
      <c r="I77" s="37"/>
      <c r="J77" s="38"/>
      <c r="K77" s="37"/>
      <c r="L77" s="37"/>
      <c r="M77" s="37"/>
      <c r="N77" s="38"/>
      <c r="O77" s="37"/>
      <c r="P77" s="37"/>
      <c r="Q77" s="37"/>
      <c r="R77" s="38"/>
      <c r="S77" s="38"/>
      <c r="T77" s="37"/>
      <c r="U77" s="37"/>
      <c r="V77" s="38"/>
      <c r="W77" s="38"/>
      <c r="X77" s="38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8" spans="1:35" x14ac:dyDescent="0.2">
      <c r="A78" s="37"/>
      <c r="B78" s="37"/>
      <c r="C78" s="37"/>
      <c r="D78" s="37"/>
      <c r="E78" s="37"/>
      <c r="F78" s="38"/>
      <c r="G78" s="39"/>
      <c r="H78" s="37"/>
      <c r="I78" s="37"/>
      <c r="J78" s="38"/>
      <c r="K78" s="39"/>
      <c r="L78" s="37"/>
      <c r="M78" s="37"/>
      <c r="N78" s="38"/>
      <c r="O78" s="39"/>
      <c r="P78" s="37"/>
      <c r="Q78" s="37"/>
      <c r="R78" s="38"/>
      <c r="S78" s="38"/>
      <c r="T78" s="37"/>
      <c r="U78" s="37"/>
      <c r="V78" s="38"/>
      <c r="W78" s="38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</row>
    <row r="79" spans="1:35" x14ac:dyDescent="0.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</row>
    <row r="80" spans="1:35" x14ac:dyDescent="0.2">
      <c r="A80" s="37"/>
      <c r="B80" s="37"/>
      <c r="C80" s="37"/>
      <c r="D80" s="37"/>
      <c r="E80" s="37"/>
      <c r="F80" s="38"/>
      <c r="G80" s="37"/>
      <c r="H80" s="37"/>
      <c r="I80" s="37"/>
      <c r="J80" s="38"/>
      <c r="K80" s="37"/>
      <c r="L80" s="37"/>
      <c r="M80" s="37"/>
      <c r="N80" s="38"/>
      <c r="O80" s="37"/>
      <c r="P80" s="37"/>
      <c r="Q80" s="37"/>
      <c r="R80" s="38"/>
      <c r="S80" s="38"/>
      <c r="T80" s="37"/>
      <c r="U80" s="37"/>
      <c r="V80" s="38"/>
      <c r="W80" s="38"/>
      <c r="X80" s="38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</row>
    <row r="81" spans="1:35" x14ac:dyDescent="0.2">
      <c r="A81" s="39"/>
      <c r="B81" s="39"/>
      <c r="C81" s="39"/>
      <c r="D81" s="39"/>
      <c r="E81" s="39"/>
      <c r="F81" s="41"/>
      <c r="G81" s="39"/>
      <c r="H81" s="39"/>
      <c r="I81" s="39"/>
      <c r="J81" s="41"/>
      <c r="K81" s="39"/>
      <c r="L81" s="39"/>
      <c r="M81" s="39"/>
      <c r="N81" s="41"/>
      <c r="O81" s="39"/>
      <c r="P81" s="39"/>
      <c r="Q81" s="39"/>
      <c r="R81" s="41"/>
      <c r="S81" s="41"/>
      <c r="T81" s="39"/>
      <c r="U81" s="39"/>
      <c r="V81" s="41"/>
      <c r="W81" s="41"/>
      <c r="X81" s="41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</row>
    <row r="83" spans="1:35" x14ac:dyDescent="0.2">
      <c r="J83" s="17"/>
      <c r="N83" s="17"/>
      <c r="R83" s="17"/>
      <c r="S83" s="17"/>
      <c r="V83" s="17"/>
      <c r="W83" s="17"/>
      <c r="X83" s="17"/>
    </row>
    <row r="84" spans="1:35" x14ac:dyDescent="0.2">
      <c r="X84" s="17"/>
    </row>
    <row r="85" spans="1:35" x14ac:dyDescent="0.2">
      <c r="D85" s="80" t="s">
        <v>125</v>
      </c>
      <c r="W85" s="80" t="s">
        <v>125</v>
      </c>
      <c r="X85" s="17"/>
    </row>
    <row r="86" spans="1:35" x14ac:dyDescent="0.2">
      <c r="D86" s="56" t="s">
        <v>82</v>
      </c>
      <c r="E86" s="56">
        <v>2000</v>
      </c>
      <c r="F86" s="57">
        <f>F10+F12+F14+F16</f>
        <v>0</v>
      </c>
      <c r="W86" s="56">
        <v>2000</v>
      </c>
      <c r="X86" s="57">
        <f>X10+X12+X14+X16</f>
        <v>0</v>
      </c>
    </row>
    <row r="87" spans="1:35" x14ac:dyDescent="0.2">
      <c r="D87" s="56" t="s">
        <v>135</v>
      </c>
      <c r="E87" s="56">
        <v>2002</v>
      </c>
      <c r="F87" s="57">
        <f>F11+F13+F15+F17</f>
        <v>0</v>
      </c>
      <c r="W87" s="56">
        <v>2002</v>
      </c>
      <c r="X87" s="57">
        <f>X11+X13+X15+X17</f>
        <v>0</v>
      </c>
    </row>
    <row r="88" spans="1:35" x14ac:dyDescent="0.2">
      <c r="D88" s="56" t="s">
        <v>83</v>
      </c>
      <c r="E88" s="58" t="s">
        <v>84</v>
      </c>
      <c r="F88" s="62">
        <f>F21+F22</f>
        <v>0</v>
      </c>
      <c r="W88" s="58" t="s">
        <v>84</v>
      </c>
      <c r="X88" s="62">
        <f>X21+X22</f>
        <v>0</v>
      </c>
    </row>
    <row r="89" spans="1:35" x14ac:dyDescent="0.2">
      <c r="D89" s="56" t="s">
        <v>85</v>
      </c>
      <c r="E89" s="58" t="s">
        <v>110</v>
      </c>
      <c r="F89" s="57">
        <f>F32</f>
        <v>0</v>
      </c>
      <c r="W89" s="58" t="s">
        <v>110</v>
      </c>
      <c r="X89" s="57">
        <f>X32</f>
        <v>0</v>
      </c>
    </row>
    <row r="90" spans="1:35" x14ac:dyDescent="0.2">
      <c r="A90" s="1"/>
      <c r="B90" s="5"/>
      <c r="C90" s="5"/>
      <c r="D90" s="56" t="s">
        <v>86</v>
      </c>
      <c r="E90" s="56">
        <v>2020</v>
      </c>
      <c r="F90" s="59">
        <f>F27+F28+F29</f>
        <v>0</v>
      </c>
      <c r="J90" s="3"/>
      <c r="N90" s="3"/>
      <c r="R90" s="3"/>
      <c r="S90" s="3"/>
      <c r="V90" s="3"/>
      <c r="W90" s="56">
        <v>2020</v>
      </c>
      <c r="X90" s="59">
        <f>X27+X28+X29</f>
        <v>0</v>
      </c>
    </row>
    <row r="91" spans="1:35" x14ac:dyDescent="0.2">
      <c r="A91" s="4"/>
      <c r="B91" s="5"/>
      <c r="C91" s="5"/>
      <c r="D91" s="56" t="s">
        <v>111</v>
      </c>
      <c r="E91" s="56">
        <v>2040</v>
      </c>
      <c r="F91" s="59">
        <f>F30</f>
        <v>0</v>
      </c>
      <c r="H91" s="5"/>
      <c r="I91" s="5"/>
      <c r="J91" s="6"/>
      <c r="L91" s="5"/>
      <c r="M91" s="5"/>
      <c r="N91" s="6"/>
      <c r="P91" s="5"/>
      <c r="Q91" s="5"/>
      <c r="R91" s="6"/>
      <c r="S91" s="6"/>
      <c r="T91" s="5"/>
      <c r="U91" s="5"/>
      <c r="V91" s="6"/>
      <c r="W91" s="56">
        <v>2040</v>
      </c>
      <c r="X91" s="59">
        <f>X30</f>
        <v>0</v>
      </c>
    </row>
    <row r="92" spans="1:35" x14ac:dyDescent="0.2">
      <c r="A92" s="4"/>
      <c r="D92" s="56" t="s">
        <v>87</v>
      </c>
      <c r="E92" s="58" t="s">
        <v>88</v>
      </c>
      <c r="F92" s="59">
        <f>F20</f>
        <v>0</v>
      </c>
      <c r="H92" s="5"/>
      <c r="I92" s="5"/>
      <c r="J92" s="8"/>
      <c r="L92" s="5"/>
      <c r="M92" s="5"/>
      <c r="N92" s="8"/>
      <c r="P92" s="5"/>
      <c r="Q92" s="5"/>
      <c r="R92" s="8"/>
      <c r="S92" s="8"/>
      <c r="T92" s="5"/>
      <c r="U92" s="5"/>
      <c r="V92" s="8"/>
      <c r="W92" s="58" t="s">
        <v>88</v>
      </c>
      <c r="X92" s="59">
        <f>X20</f>
        <v>0</v>
      </c>
    </row>
    <row r="93" spans="1:35" x14ac:dyDescent="0.2">
      <c r="D93" s="56" t="s">
        <v>112</v>
      </c>
      <c r="E93" s="58" t="s">
        <v>113</v>
      </c>
      <c r="F93" s="59">
        <f>F24+F25</f>
        <v>0</v>
      </c>
      <c r="W93" s="58" t="s">
        <v>113</v>
      </c>
      <c r="X93" s="59">
        <f>X24+X25</f>
        <v>0</v>
      </c>
    </row>
    <row r="94" spans="1:35" x14ac:dyDescent="0.2">
      <c r="D94" s="56" t="s">
        <v>89</v>
      </c>
      <c r="E94" s="58" t="s">
        <v>90</v>
      </c>
      <c r="F94" s="59">
        <f>F41</f>
        <v>0</v>
      </c>
      <c r="W94" s="58" t="s">
        <v>90</v>
      </c>
      <c r="X94" s="59">
        <f>X41</f>
        <v>0</v>
      </c>
    </row>
    <row r="95" spans="1:35" x14ac:dyDescent="0.2">
      <c r="D95" s="56" t="s">
        <v>91</v>
      </c>
      <c r="E95" s="58" t="s">
        <v>92</v>
      </c>
      <c r="F95" s="59">
        <f>F58</f>
        <v>0</v>
      </c>
      <c r="G95" s="59" t="s">
        <v>93</v>
      </c>
      <c r="W95" s="58" t="s">
        <v>92</v>
      </c>
      <c r="X95" s="59">
        <f>X58</f>
        <v>0</v>
      </c>
    </row>
    <row r="96" spans="1:35" x14ac:dyDescent="0.2">
      <c r="D96" s="56" t="s">
        <v>136</v>
      </c>
      <c r="E96" s="58">
        <v>3140</v>
      </c>
      <c r="F96" s="59">
        <f>F61</f>
        <v>0</v>
      </c>
      <c r="G96" s="59" t="s">
        <v>137</v>
      </c>
      <c r="W96" s="58">
        <v>3140</v>
      </c>
      <c r="X96" s="59">
        <f>X61</f>
        <v>0</v>
      </c>
    </row>
    <row r="97" spans="4:24" x14ac:dyDescent="0.2">
      <c r="D97" s="56" t="s">
        <v>94</v>
      </c>
      <c r="E97" s="58">
        <v>3180</v>
      </c>
      <c r="F97" s="59">
        <f>F60</f>
        <v>0</v>
      </c>
      <c r="G97" s="59" t="s">
        <v>95</v>
      </c>
      <c r="W97" s="58">
        <v>3180</v>
      </c>
      <c r="X97" s="59">
        <f>X60</f>
        <v>0</v>
      </c>
    </row>
    <row r="98" spans="4:24" x14ac:dyDescent="0.2">
      <c r="D98" s="56" t="s">
        <v>98</v>
      </c>
      <c r="E98" s="58" t="s">
        <v>99</v>
      </c>
      <c r="F98" s="59"/>
      <c r="G98" s="59" t="s">
        <v>100</v>
      </c>
      <c r="W98" s="58" t="s">
        <v>99</v>
      </c>
      <c r="X98" s="59"/>
    </row>
    <row r="99" spans="4:24" x14ac:dyDescent="0.2">
      <c r="D99" s="56" t="s">
        <v>101</v>
      </c>
      <c r="E99" s="56">
        <v>3820</v>
      </c>
      <c r="F99" s="59">
        <f>F49</f>
        <v>0</v>
      </c>
      <c r="W99" s="56">
        <v>3820</v>
      </c>
      <c r="X99" s="59">
        <f>X49</f>
        <v>0</v>
      </c>
    </row>
    <row r="100" spans="4:24" x14ac:dyDescent="0.2">
      <c r="D100" s="56" t="s">
        <v>127</v>
      </c>
      <c r="E100" s="56">
        <v>3840</v>
      </c>
      <c r="F100" s="59">
        <f>F50</f>
        <v>0</v>
      </c>
      <c r="W100" s="56">
        <v>3840</v>
      </c>
      <c r="X100" s="59">
        <f>X50</f>
        <v>0</v>
      </c>
    </row>
    <row r="101" spans="4:24" x14ac:dyDescent="0.2">
      <c r="D101" s="56" t="s">
        <v>130</v>
      </c>
      <c r="E101" s="58">
        <v>4660</v>
      </c>
      <c r="F101" s="59">
        <f>F52</f>
        <v>0</v>
      </c>
      <c r="G101" s="59"/>
      <c r="W101" s="58">
        <v>4660</v>
      </c>
      <c r="X101" s="59">
        <f>X52</f>
        <v>0</v>
      </c>
    </row>
    <row r="102" spans="4:24" x14ac:dyDescent="0.2">
      <c r="D102" s="56" t="s">
        <v>131</v>
      </c>
      <c r="E102" s="58">
        <v>4680</v>
      </c>
      <c r="F102" s="59">
        <f>F53</f>
        <v>0</v>
      </c>
      <c r="G102" s="59"/>
      <c r="W102" s="58">
        <v>4680</v>
      </c>
      <c r="X102" s="59">
        <f>X53</f>
        <v>0</v>
      </c>
    </row>
    <row r="103" spans="4:24" x14ac:dyDescent="0.2">
      <c r="D103" s="56" t="s">
        <v>132</v>
      </c>
      <c r="E103" s="58" t="s">
        <v>133</v>
      </c>
      <c r="F103" s="59">
        <f>F54+F55</f>
        <v>0</v>
      </c>
      <c r="G103" s="59"/>
      <c r="W103" s="58" t="s">
        <v>133</v>
      </c>
      <c r="X103" s="59">
        <f>X54+X55</f>
        <v>0</v>
      </c>
    </row>
    <row r="104" spans="4:24" x14ac:dyDescent="0.2">
      <c r="D104" s="56" t="s">
        <v>96</v>
      </c>
      <c r="E104" s="58" t="s">
        <v>97</v>
      </c>
      <c r="F104" s="59">
        <f>F59</f>
        <v>0</v>
      </c>
      <c r="W104" s="58" t="s">
        <v>97</v>
      </c>
      <c r="X104" s="59">
        <f>X59</f>
        <v>0</v>
      </c>
    </row>
    <row r="105" spans="4:24" x14ac:dyDescent="0.2">
      <c r="D105" s="56" t="s">
        <v>51</v>
      </c>
      <c r="E105" s="58" t="s">
        <v>114</v>
      </c>
      <c r="F105" s="59">
        <f>F64</f>
        <v>0</v>
      </c>
      <c r="W105" s="58" t="s">
        <v>114</v>
      </c>
      <c r="X105" s="59">
        <f>X64</f>
        <v>0</v>
      </c>
    </row>
    <row r="106" spans="4:24" x14ac:dyDescent="0.2">
      <c r="D106" s="56" t="s">
        <v>102</v>
      </c>
      <c r="E106" s="56">
        <v>9000</v>
      </c>
      <c r="F106" s="59">
        <f>F44</f>
        <v>0</v>
      </c>
      <c r="W106" s="56">
        <v>9000</v>
      </c>
      <c r="X106" s="59">
        <f>X44</f>
        <v>0</v>
      </c>
    </row>
    <row r="107" spans="4:24" x14ac:dyDescent="0.2">
      <c r="D107" s="56" t="s">
        <v>138</v>
      </c>
      <c r="E107" s="56">
        <v>9020</v>
      </c>
      <c r="F107" s="59">
        <f>F45</f>
        <v>0</v>
      </c>
      <c r="W107" s="56">
        <v>9020</v>
      </c>
      <c r="X107" s="59">
        <f>X45</f>
        <v>0</v>
      </c>
    </row>
    <row r="108" spans="4:24" x14ac:dyDescent="0.2">
      <c r="D108" s="56" t="s">
        <v>139</v>
      </c>
      <c r="E108" s="56">
        <v>9040</v>
      </c>
      <c r="F108" s="59">
        <f>F46</f>
        <v>0</v>
      </c>
      <c r="W108" s="56">
        <v>9040</v>
      </c>
      <c r="X108" s="59">
        <f>X46</f>
        <v>0</v>
      </c>
    </row>
    <row r="109" spans="4:24" x14ac:dyDescent="0.2">
      <c r="D109" s="56" t="s">
        <v>115</v>
      </c>
      <c r="E109" s="56">
        <v>9060</v>
      </c>
      <c r="F109" s="59">
        <f>F47</f>
        <v>0</v>
      </c>
      <c r="W109" s="56">
        <v>9060</v>
      </c>
      <c r="X109" s="59">
        <f>X47</f>
        <v>0</v>
      </c>
    </row>
    <row r="110" spans="4:24" x14ac:dyDescent="0.2">
      <c r="D110" s="56" t="s">
        <v>103</v>
      </c>
      <c r="E110" s="56">
        <v>8700</v>
      </c>
      <c r="F110" s="59">
        <f>F65+F66</f>
        <v>0</v>
      </c>
      <c r="W110" s="56">
        <v>8700</v>
      </c>
      <c r="X110" s="59">
        <f>X65+X66</f>
        <v>0</v>
      </c>
    </row>
    <row r="111" spans="4:24" x14ac:dyDescent="0.2">
      <c r="D111" s="56" t="s">
        <v>104</v>
      </c>
      <c r="E111" s="58" t="s">
        <v>105</v>
      </c>
      <c r="F111" s="59">
        <f>F62</f>
        <v>0</v>
      </c>
      <c r="W111" s="58" t="s">
        <v>105</v>
      </c>
      <c r="X111" s="59">
        <f>X62</f>
        <v>0</v>
      </c>
    </row>
    <row r="112" spans="4:24" x14ac:dyDescent="0.2">
      <c r="D112" s="56"/>
      <c r="E112" s="56" t="s">
        <v>58</v>
      </c>
      <c r="F112" s="60">
        <f>F68</f>
        <v>0</v>
      </c>
      <c r="W112" s="56" t="s">
        <v>58</v>
      </c>
      <c r="X112" s="60">
        <f>X68</f>
        <v>0</v>
      </c>
    </row>
    <row r="113" spans="4:24" x14ac:dyDescent="0.2">
      <c r="D113" s="56"/>
      <c r="E113" s="56" t="s">
        <v>106</v>
      </c>
      <c r="F113" s="61">
        <f>F69</f>
        <v>0</v>
      </c>
      <c r="W113" s="56" t="s">
        <v>106</v>
      </c>
      <c r="X113" s="61">
        <f>X69</f>
        <v>0</v>
      </c>
    </row>
    <row r="114" spans="4:24" x14ac:dyDescent="0.2">
      <c r="D114" s="56" t="s">
        <v>107</v>
      </c>
      <c r="E114" s="58" t="s">
        <v>108</v>
      </c>
      <c r="F114" s="59">
        <f>F73</f>
        <v>0</v>
      </c>
      <c r="W114" s="58" t="s">
        <v>108</v>
      </c>
      <c r="X114" s="59">
        <f>X73</f>
        <v>0</v>
      </c>
    </row>
    <row r="115" spans="4:24" x14ac:dyDescent="0.2">
      <c r="D115" s="56"/>
      <c r="E115" s="56" t="s">
        <v>10</v>
      </c>
      <c r="F115" s="59">
        <f>F113+F114</f>
        <v>0</v>
      </c>
      <c r="W115" s="56" t="s">
        <v>10</v>
      </c>
      <c r="X115" s="59">
        <f>X113+X114</f>
        <v>0</v>
      </c>
    </row>
  </sheetData>
  <phoneticPr fontId="0" type="noConversion"/>
  <pageMargins left="0.75" right="0.75" top="1" bottom="1" header="0.5" footer="0.5"/>
  <pageSetup scale="28" orientation="portrait" horizontalDpi="355" verticalDpi="464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2" sqref="A2"/>
    </sheetView>
  </sheetViews>
  <sheetFormatPr defaultRowHeight="12.75" x14ac:dyDescent="0.2"/>
  <sheetData>
    <row r="1" spans="1:1" x14ac:dyDescent="0.2">
      <c r="A1" s="87" t="s">
        <v>144</v>
      </c>
    </row>
    <row r="2" spans="1:1" x14ac:dyDescent="0.2">
      <c r="A2" s="87" t="s">
        <v>145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Investigator 1</vt:lpstr>
      <vt:lpstr>Investigator 2</vt:lpstr>
      <vt:lpstr>Investigator 3</vt:lpstr>
      <vt:lpstr>Investigator 4</vt:lpstr>
      <vt:lpstr>Investigator 5</vt:lpstr>
      <vt:lpstr>SUMMARY</vt:lpstr>
      <vt:lpstr>Sheet2</vt:lpstr>
    </vt:vector>
  </TitlesOfParts>
  <Company>CHTM/UNM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Rikk Murphy</cp:lastModifiedBy>
  <dcterms:created xsi:type="dcterms:W3CDTF">2004-08-12T16:04:36Z</dcterms:created>
  <dcterms:modified xsi:type="dcterms:W3CDTF">2017-09-19T15:42:53Z</dcterms:modified>
</cp:coreProperties>
</file>